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ude laptop\Documenten\Backup 2\Mijn Documenten\Activiteiten en Thema organisatie\AKTIVITEITEN-EVENEMENTEN\1 MEERDAAGSEN 3-d, 4-d\A-WANDEL4DAAGSEN\4 daagse Hoorn\Inschrijfdocumenten\"/>
    </mc:Choice>
  </mc:AlternateContent>
  <xr:revisionPtr revIDLastSave="0" documentId="8_{00975B17-0F97-4185-8B0D-14ED53783C28}" xr6:coauthVersionLast="47" xr6:coauthVersionMax="47" xr10:uidLastSave="{00000000-0000-0000-0000-000000000000}"/>
  <bookViews>
    <workbookView xWindow="-110" yWindow="-110" windowWidth="19420" windowHeight="10300" tabRatio="683" activeTab="5" xr2:uid="{00000000-000D-0000-FFFF-FFFF00000000}"/>
  </bookViews>
  <sheets>
    <sheet name="School + contact adres" sheetId="20" r:id="rId1"/>
    <sheet name="5 KM" sheetId="19" r:id="rId2"/>
    <sheet name="10 KM" sheetId="3" r:id="rId3"/>
    <sheet name="15 KM" sheetId="4" r:id="rId4"/>
    <sheet name="Afsluiting" sheetId="12" r:id="rId5"/>
    <sheet name="Organisatie" sheetId="13" r:id="rId6"/>
  </sheets>
  <definedNames>
    <definedName name="_xlnm.Print_Area" localSheetId="2">'10 KM'!#REF!</definedName>
    <definedName name="_xlnm.Print_Area" localSheetId="3">'15 KM'!#REF!</definedName>
    <definedName name="_xlnm.Print_Area" localSheetId="1">'5 KM'!$C$1:$J$312</definedName>
    <definedName name="_xlnm.Print_Area" localSheetId="4">Afsluiting!$A$1:$K$40</definedName>
    <definedName name="_xlnm.Print_Titles" localSheetId="2">'10 KM'!#REF!</definedName>
    <definedName name="_xlnm.Print_Titles" localSheetId="3">'15 KM'!#REF!</definedName>
    <definedName name="_xlnm.Print_Titles" localSheetId="1">'5 KM'!$1:$11</definedName>
    <definedName name="_xlnm.Print_Titles" localSheetId="4">Afsluiting!$5:$14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9" l="1"/>
  <c r="E8" i="3"/>
  <c r="E8" i="4"/>
  <c r="I10" i="4"/>
  <c r="C10" i="4"/>
  <c r="E7" i="4"/>
  <c r="J1" i="4"/>
  <c r="I10" i="3"/>
  <c r="C10" i="3"/>
  <c r="E7" i="3"/>
  <c r="J1" i="3"/>
  <c r="AN412" i="4"/>
  <c r="AN411" i="4"/>
  <c r="AN410" i="4"/>
  <c r="AN409" i="4"/>
  <c r="AN408" i="4"/>
  <c r="AN407" i="4"/>
  <c r="AN406" i="4"/>
  <c r="AN405" i="4"/>
  <c r="AN404" i="4"/>
  <c r="AN403" i="4"/>
  <c r="AN402" i="4"/>
  <c r="AN401" i="4"/>
  <c r="AN400" i="4"/>
  <c r="AN399" i="4"/>
  <c r="AN398" i="4"/>
  <c r="AN397" i="4"/>
  <c r="AN396" i="4"/>
  <c r="AN395" i="4"/>
  <c r="AN394" i="4"/>
  <c r="AN393" i="4"/>
  <c r="AN392" i="4"/>
  <c r="AN391" i="4"/>
  <c r="AN390" i="4"/>
  <c r="AN389" i="4"/>
  <c r="AN388" i="4"/>
  <c r="AN387" i="4"/>
  <c r="AN386" i="4"/>
  <c r="AN385" i="4"/>
  <c r="AN384" i="4"/>
  <c r="AN383" i="4"/>
  <c r="AN382" i="4"/>
  <c r="AN381" i="4"/>
  <c r="AN380" i="4"/>
  <c r="AN379" i="4"/>
  <c r="AN378" i="4"/>
  <c r="AN377" i="4"/>
  <c r="AN376" i="4"/>
  <c r="AN375" i="4"/>
  <c r="AN374" i="4"/>
  <c r="AN373" i="4"/>
  <c r="AN372" i="4"/>
  <c r="AN371" i="4"/>
  <c r="AN370" i="4"/>
  <c r="AN369" i="4"/>
  <c r="AN368" i="4"/>
  <c r="AN367" i="4"/>
  <c r="AN366" i="4"/>
  <c r="AN365" i="4"/>
  <c r="AN364" i="4"/>
  <c r="AN363" i="4"/>
  <c r="AN362" i="4"/>
  <c r="AN361" i="4"/>
  <c r="AN360" i="4"/>
  <c r="AN359" i="4"/>
  <c r="AN358" i="4"/>
  <c r="AN357" i="4"/>
  <c r="AN356" i="4"/>
  <c r="AN355" i="4"/>
  <c r="AN354" i="4"/>
  <c r="AN353" i="4"/>
  <c r="AN352" i="4"/>
  <c r="AN351" i="4"/>
  <c r="AN350" i="4"/>
  <c r="AN349" i="4"/>
  <c r="AN348" i="4"/>
  <c r="AN347" i="4"/>
  <c r="AN346" i="4"/>
  <c r="AN345" i="4"/>
  <c r="AN344" i="4"/>
  <c r="AN343" i="4"/>
  <c r="AN342" i="4"/>
  <c r="AN341" i="4"/>
  <c r="AN340" i="4"/>
  <c r="AN339" i="4"/>
  <c r="AN338" i="4"/>
  <c r="AN337" i="4"/>
  <c r="AN336" i="4"/>
  <c r="AN335" i="4"/>
  <c r="AN334" i="4"/>
  <c r="AN333" i="4"/>
  <c r="AN332" i="4"/>
  <c r="AN331" i="4"/>
  <c r="AN330" i="4"/>
  <c r="AN329" i="4"/>
  <c r="AN328" i="4"/>
  <c r="AN327" i="4"/>
  <c r="AN326" i="4"/>
  <c r="AN325" i="4"/>
  <c r="AN324" i="4"/>
  <c r="AN323" i="4"/>
  <c r="AN322" i="4"/>
  <c r="AN321" i="4"/>
  <c r="AN320" i="4"/>
  <c r="AN319" i="4"/>
  <c r="AN318" i="4"/>
  <c r="AN317" i="4"/>
  <c r="AN316" i="4"/>
  <c r="J316" i="4"/>
  <c r="AN315" i="4"/>
  <c r="AN314" i="4"/>
  <c r="E313" i="4"/>
  <c r="AN313" i="4" s="1"/>
  <c r="AV312" i="4"/>
  <c r="AN312" i="4"/>
  <c r="AJ312" i="4"/>
  <c r="AI312" i="4"/>
  <c r="AH312" i="4"/>
  <c r="AG312" i="4"/>
  <c r="AF312" i="4"/>
  <c r="AE312" i="4"/>
  <c r="AD312" i="4"/>
  <c r="AC312" i="4"/>
  <c r="X312" i="4"/>
  <c r="W312" i="4"/>
  <c r="T312" i="4"/>
  <c r="Q312" i="4"/>
  <c r="O312" i="4"/>
  <c r="N312" i="4"/>
  <c r="M312" i="4"/>
  <c r="L312" i="4"/>
  <c r="P312" i="4" s="1"/>
  <c r="U312" i="4" s="1"/>
  <c r="AV311" i="4"/>
  <c r="AN311" i="4"/>
  <c r="AJ311" i="4"/>
  <c r="AI311" i="4"/>
  <c r="AH311" i="4"/>
  <c r="AG311" i="4"/>
  <c r="AF311" i="4"/>
  <c r="AE311" i="4"/>
  <c r="AD311" i="4"/>
  <c r="AC311" i="4"/>
  <c r="X311" i="4"/>
  <c r="W311" i="4"/>
  <c r="T311" i="4"/>
  <c r="Q311" i="4"/>
  <c r="O311" i="4"/>
  <c r="N311" i="4"/>
  <c r="M311" i="4"/>
  <c r="L311" i="4"/>
  <c r="P311" i="4" s="1"/>
  <c r="U311" i="4" s="1"/>
  <c r="AV310" i="4"/>
  <c r="AN310" i="4"/>
  <c r="AJ310" i="4"/>
  <c r="AI310" i="4"/>
  <c r="AH310" i="4"/>
  <c r="AG310" i="4"/>
  <c r="AF310" i="4"/>
  <c r="AE310" i="4"/>
  <c r="AD310" i="4"/>
  <c r="AC310" i="4"/>
  <c r="AK310" i="4" s="1"/>
  <c r="X310" i="4"/>
  <c r="W310" i="4"/>
  <c r="T310" i="4"/>
  <c r="Q310" i="4"/>
  <c r="O310" i="4"/>
  <c r="N310" i="4"/>
  <c r="M310" i="4"/>
  <c r="L310" i="4"/>
  <c r="P310" i="4" s="1"/>
  <c r="U310" i="4" s="1"/>
  <c r="AV309" i="4"/>
  <c r="AN309" i="4"/>
  <c r="AJ309" i="4"/>
  <c r="AI309" i="4"/>
  <c r="AH309" i="4"/>
  <c r="AG309" i="4"/>
  <c r="AF309" i="4"/>
  <c r="AE309" i="4"/>
  <c r="AD309" i="4"/>
  <c r="AC309" i="4"/>
  <c r="X309" i="4"/>
  <c r="W309" i="4"/>
  <c r="T309" i="4"/>
  <c r="Q309" i="4"/>
  <c r="O309" i="4"/>
  <c r="N309" i="4"/>
  <c r="M309" i="4"/>
  <c r="L309" i="4"/>
  <c r="P309" i="4" s="1"/>
  <c r="U309" i="4" s="1"/>
  <c r="AV308" i="4"/>
  <c r="AN308" i="4"/>
  <c r="AJ308" i="4"/>
  <c r="AI308" i="4"/>
  <c r="AH308" i="4"/>
  <c r="AG308" i="4"/>
  <c r="AF308" i="4"/>
  <c r="AE308" i="4"/>
  <c r="AD308" i="4"/>
  <c r="AC308" i="4"/>
  <c r="X308" i="4"/>
  <c r="W308" i="4"/>
  <c r="T308" i="4"/>
  <c r="Q308" i="4"/>
  <c r="O308" i="4"/>
  <c r="N308" i="4"/>
  <c r="M308" i="4"/>
  <c r="L308" i="4"/>
  <c r="P308" i="4" s="1"/>
  <c r="U308" i="4" s="1"/>
  <c r="AV307" i="4"/>
  <c r="AN307" i="4"/>
  <c r="AJ307" i="4"/>
  <c r="AI307" i="4"/>
  <c r="AH307" i="4"/>
  <c r="AG307" i="4"/>
  <c r="AF307" i="4"/>
  <c r="AE307" i="4"/>
  <c r="AD307" i="4"/>
  <c r="AC307" i="4"/>
  <c r="X307" i="4"/>
  <c r="W307" i="4"/>
  <c r="T307" i="4"/>
  <c r="Q307" i="4"/>
  <c r="O307" i="4"/>
  <c r="N307" i="4"/>
  <c r="M307" i="4"/>
  <c r="L307" i="4"/>
  <c r="P307" i="4" s="1"/>
  <c r="U307" i="4" s="1"/>
  <c r="AV306" i="4"/>
  <c r="AN306" i="4"/>
  <c r="AJ306" i="4"/>
  <c r="AI306" i="4"/>
  <c r="AH306" i="4"/>
  <c r="AG306" i="4"/>
  <c r="AF306" i="4"/>
  <c r="AE306" i="4"/>
  <c r="AD306" i="4"/>
  <c r="AC306" i="4"/>
  <c r="AK306" i="4" s="1"/>
  <c r="X306" i="4"/>
  <c r="W306" i="4"/>
  <c r="T306" i="4"/>
  <c r="Q306" i="4"/>
  <c r="O306" i="4"/>
  <c r="N306" i="4"/>
  <c r="M306" i="4"/>
  <c r="L306" i="4"/>
  <c r="P306" i="4" s="1"/>
  <c r="U306" i="4" s="1"/>
  <c r="AV305" i="4"/>
  <c r="AN305" i="4"/>
  <c r="AJ305" i="4"/>
  <c r="AI305" i="4"/>
  <c r="AH305" i="4"/>
  <c r="AG305" i="4"/>
  <c r="AF305" i="4"/>
  <c r="AE305" i="4"/>
  <c r="AD305" i="4"/>
  <c r="AC305" i="4"/>
  <c r="X305" i="4"/>
  <c r="W305" i="4"/>
  <c r="U305" i="4"/>
  <c r="T305" i="4"/>
  <c r="Q305" i="4"/>
  <c r="O305" i="4"/>
  <c r="N305" i="4"/>
  <c r="M305" i="4"/>
  <c r="L305" i="4"/>
  <c r="P305" i="4" s="1"/>
  <c r="AV304" i="4"/>
  <c r="AN304" i="4"/>
  <c r="AJ304" i="4"/>
  <c r="AI304" i="4"/>
  <c r="AH304" i="4"/>
  <c r="AG304" i="4"/>
  <c r="AF304" i="4"/>
  <c r="AE304" i="4"/>
  <c r="AD304" i="4"/>
  <c r="AC304" i="4"/>
  <c r="X304" i="4"/>
  <c r="W304" i="4"/>
  <c r="T304" i="4"/>
  <c r="Q304" i="4"/>
  <c r="O304" i="4"/>
  <c r="N304" i="4"/>
  <c r="M304" i="4"/>
  <c r="L304" i="4"/>
  <c r="P304" i="4" s="1"/>
  <c r="U304" i="4" s="1"/>
  <c r="AV303" i="4"/>
  <c r="AN303" i="4"/>
  <c r="AJ303" i="4"/>
  <c r="AI303" i="4"/>
  <c r="AH303" i="4"/>
  <c r="AG303" i="4"/>
  <c r="AF303" i="4"/>
  <c r="AE303" i="4"/>
  <c r="AD303" i="4"/>
  <c r="AC303" i="4"/>
  <c r="X303" i="4"/>
  <c r="W303" i="4"/>
  <c r="T303" i="4"/>
  <c r="Q303" i="4"/>
  <c r="O303" i="4"/>
  <c r="N303" i="4"/>
  <c r="M303" i="4"/>
  <c r="L303" i="4"/>
  <c r="P303" i="4" s="1"/>
  <c r="U303" i="4" s="1"/>
  <c r="AV302" i="4"/>
  <c r="AN302" i="4"/>
  <c r="AJ302" i="4"/>
  <c r="AI302" i="4"/>
  <c r="AH302" i="4"/>
  <c r="AG302" i="4"/>
  <c r="AF302" i="4"/>
  <c r="AE302" i="4"/>
  <c r="AD302" i="4"/>
  <c r="AC302" i="4"/>
  <c r="AK302" i="4" s="1"/>
  <c r="X302" i="4"/>
  <c r="W302" i="4"/>
  <c r="T302" i="4"/>
  <c r="R302" i="4" s="1"/>
  <c r="Q302" i="4"/>
  <c r="O302" i="4"/>
  <c r="N302" i="4"/>
  <c r="M302" i="4"/>
  <c r="L302" i="4"/>
  <c r="P302" i="4" s="1"/>
  <c r="U302" i="4" s="1"/>
  <c r="AV301" i="4"/>
  <c r="AN301" i="4"/>
  <c r="AJ301" i="4"/>
  <c r="AI301" i="4"/>
  <c r="AH301" i="4"/>
  <c r="AG301" i="4"/>
  <c r="AF301" i="4"/>
  <c r="AE301" i="4"/>
  <c r="AD301" i="4"/>
  <c r="AC301" i="4"/>
  <c r="X301" i="4"/>
  <c r="W301" i="4"/>
  <c r="U301" i="4"/>
  <c r="T301" i="4"/>
  <c r="Q301" i="4"/>
  <c r="O301" i="4"/>
  <c r="N301" i="4"/>
  <c r="M301" i="4"/>
  <c r="L301" i="4"/>
  <c r="P301" i="4" s="1"/>
  <c r="AV300" i="4"/>
  <c r="AN300" i="4"/>
  <c r="AJ300" i="4"/>
  <c r="AI300" i="4"/>
  <c r="AH300" i="4"/>
  <c r="AG300" i="4"/>
  <c r="AF300" i="4"/>
  <c r="AE300" i="4"/>
  <c r="AD300" i="4"/>
  <c r="AC300" i="4"/>
  <c r="X300" i="4"/>
  <c r="W300" i="4"/>
  <c r="T300" i="4"/>
  <c r="Q300" i="4"/>
  <c r="O300" i="4"/>
  <c r="N300" i="4"/>
  <c r="M300" i="4"/>
  <c r="L300" i="4"/>
  <c r="P300" i="4" s="1"/>
  <c r="U300" i="4" s="1"/>
  <c r="AV299" i="4"/>
  <c r="AN299" i="4"/>
  <c r="AJ299" i="4"/>
  <c r="AI299" i="4"/>
  <c r="AH299" i="4"/>
  <c r="AG299" i="4"/>
  <c r="AF299" i="4"/>
  <c r="AE299" i="4"/>
  <c r="AD299" i="4"/>
  <c r="AC299" i="4"/>
  <c r="X299" i="4"/>
  <c r="W299" i="4"/>
  <c r="T299" i="4"/>
  <c r="Q299" i="4"/>
  <c r="O299" i="4"/>
  <c r="N299" i="4"/>
  <c r="M299" i="4"/>
  <c r="L299" i="4"/>
  <c r="P299" i="4" s="1"/>
  <c r="U299" i="4" s="1"/>
  <c r="AV298" i="4"/>
  <c r="AN298" i="4"/>
  <c r="AJ298" i="4"/>
  <c r="AI298" i="4"/>
  <c r="AH298" i="4"/>
  <c r="AG298" i="4"/>
  <c r="AF298" i="4"/>
  <c r="AE298" i="4"/>
  <c r="AD298" i="4"/>
  <c r="AC298" i="4"/>
  <c r="AK298" i="4" s="1"/>
  <c r="X298" i="4"/>
  <c r="W298" i="4"/>
  <c r="T298" i="4"/>
  <c r="Q298" i="4"/>
  <c r="O298" i="4"/>
  <c r="N298" i="4"/>
  <c r="M298" i="4"/>
  <c r="L298" i="4"/>
  <c r="P298" i="4" s="1"/>
  <c r="U298" i="4" s="1"/>
  <c r="AV297" i="4"/>
  <c r="AN297" i="4"/>
  <c r="AJ297" i="4"/>
  <c r="AI297" i="4"/>
  <c r="AH297" i="4"/>
  <c r="AG297" i="4"/>
  <c r="AF297" i="4"/>
  <c r="AE297" i="4"/>
  <c r="AD297" i="4"/>
  <c r="AC297" i="4"/>
  <c r="X297" i="4"/>
  <c r="W297" i="4"/>
  <c r="T297" i="4"/>
  <c r="Q297" i="4"/>
  <c r="O297" i="4"/>
  <c r="N297" i="4"/>
  <c r="M297" i="4"/>
  <c r="L297" i="4"/>
  <c r="P297" i="4" s="1"/>
  <c r="U297" i="4" s="1"/>
  <c r="AV296" i="4"/>
  <c r="AN296" i="4"/>
  <c r="AJ296" i="4"/>
  <c r="AI296" i="4"/>
  <c r="AH296" i="4"/>
  <c r="AG296" i="4"/>
  <c r="AF296" i="4"/>
  <c r="AE296" i="4"/>
  <c r="AD296" i="4"/>
  <c r="AC296" i="4"/>
  <c r="X296" i="4"/>
  <c r="W296" i="4"/>
  <c r="T296" i="4"/>
  <c r="Q296" i="4"/>
  <c r="O296" i="4"/>
  <c r="N296" i="4"/>
  <c r="M296" i="4"/>
  <c r="L296" i="4"/>
  <c r="P296" i="4" s="1"/>
  <c r="U296" i="4" s="1"/>
  <c r="AV295" i="4"/>
  <c r="AN295" i="4"/>
  <c r="AJ295" i="4"/>
  <c r="AI295" i="4"/>
  <c r="AH295" i="4"/>
  <c r="AG295" i="4"/>
  <c r="AF295" i="4"/>
  <c r="AE295" i="4"/>
  <c r="AD295" i="4"/>
  <c r="AC295" i="4"/>
  <c r="X295" i="4"/>
  <c r="W295" i="4"/>
  <c r="T295" i="4"/>
  <c r="Q295" i="4"/>
  <c r="O295" i="4"/>
  <c r="N295" i="4"/>
  <c r="M295" i="4"/>
  <c r="L295" i="4"/>
  <c r="P295" i="4" s="1"/>
  <c r="U295" i="4" s="1"/>
  <c r="AV294" i="4"/>
  <c r="AN294" i="4"/>
  <c r="AJ294" i="4"/>
  <c r="AI294" i="4"/>
  <c r="AH294" i="4"/>
  <c r="AG294" i="4"/>
  <c r="AF294" i="4"/>
  <c r="AE294" i="4"/>
  <c r="AD294" i="4"/>
  <c r="AC294" i="4"/>
  <c r="AK294" i="4" s="1"/>
  <c r="X294" i="4"/>
  <c r="W294" i="4"/>
  <c r="T294" i="4"/>
  <c r="Q294" i="4"/>
  <c r="O294" i="4"/>
  <c r="N294" i="4"/>
  <c r="M294" i="4"/>
  <c r="L294" i="4"/>
  <c r="P294" i="4" s="1"/>
  <c r="U294" i="4" s="1"/>
  <c r="AV293" i="4"/>
  <c r="AN293" i="4"/>
  <c r="AJ293" i="4"/>
  <c r="AI293" i="4"/>
  <c r="AH293" i="4"/>
  <c r="AG293" i="4"/>
  <c r="AF293" i="4"/>
  <c r="AE293" i="4"/>
  <c r="AD293" i="4"/>
  <c r="AC293" i="4"/>
  <c r="X293" i="4"/>
  <c r="W293" i="4"/>
  <c r="T293" i="4"/>
  <c r="Q293" i="4"/>
  <c r="O293" i="4"/>
  <c r="N293" i="4"/>
  <c r="M293" i="4"/>
  <c r="L293" i="4"/>
  <c r="P293" i="4" s="1"/>
  <c r="U293" i="4" s="1"/>
  <c r="AV292" i="4"/>
  <c r="AN292" i="4"/>
  <c r="AJ292" i="4"/>
  <c r="AI292" i="4"/>
  <c r="AH292" i="4"/>
  <c r="AG292" i="4"/>
  <c r="AF292" i="4"/>
  <c r="AE292" i="4"/>
  <c r="AD292" i="4"/>
  <c r="AC292" i="4"/>
  <c r="X292" i="4"/>
  <c r="W292" i="4"/>
  <c r="T292" i="4"/>
  <c r="Q292" i="4"/>
  <c r="O292" i="4"/>
  <c r="N292" i="4"/>
  <c r="M292" i="4"/>
  <c r="L292" i="4"/>
  <c r="P292" i="4" s="1"/>
  <c r="U292" i="4" s="1"/>
  <c r="AV291" i="4"/>
  <c r="AN291" i="4"/>
  <c r="AJ291" i="4"/>
  <c r="AI291" i="4"/>
  <c r="AH291" i="4"/>
  <c r="AG291" i="4"/>
  <c r="AF291" i="4"/>
  <c r="AE291" i="4"/>
  <c r="AD291" i="4"/>
  <c r="AC291" i="4"/>
  <c r="X291" i="4"/>
  <c r="W291" i="4"/>
  <c r="T291" i="4"/>
  <c r="Q291" i="4"/>
  <c r="O291" i="4"/>
  <c r="N291" i="4"/>
  <c r="M291" i="4"/>
  <c r="L291" i="4"/>
  <c r="P291" i="4" s="1"/>
  <c r="U291" i="4" s="1"/>
  <c r="AV290" i="4"/>
  <c r="AN290" i="4"/>
  <c r="AJ290" i="4"/>
  <c r="AI290" i="4"/>
  <c r="AH290" i="4"/>
  <c r="AG290" i="4"/>
  <c r="AF290" i="4"/>
  <c r="AE290" i="4"/>
  <c r="AD290" i="4"/>
  <c r="AC290" i="4"/>
  <c r="AK290" i="4" s="1"/>
  <c r="X290" i="4"/>
  <c r="W290" i="4"/>
  <c r="T290" i="4"/>
  <c r="Q290" i="4"/>
  <c r="O290" i="4"/>
  <c r="N290" i="4"/>
  <c r="M290" i="4"/>
  <c r="L290" i="4"/>
  <c r="P290" i="4" s="1"/>
  <c r="U290" i="4" s="1"/>
  <c r="AV289" i="4"/>
  <c r="AN289" i="4"/>
  <c r="AJ289" i="4"/>
  <c r="AI289" i="4"/>
  <c r="AH289" i="4"/>
  <c r="AG289" i="4"/>
  <c r="AF289" i="4"/>
  <c r="AE289" i="4"/>
  <c r="AD289" i="4"/>
  <c r="AC289" i="4"/>
  <c r="X289" i="4"/>
  <c r="W289" i="4"/>
  <c r="U289" i="4"/>
  <c r="T289" i="4"/>
  <c r="Q289" i="4"/>
  <c r="O289" i="4"/>
  <c r="N289" i="4"/>
  <c r="M289" i="4"/>
  <c r="L289" i="4"/>
  <c r="P289" i="4" s="1"/>
  <c r="AV288" i="4"/>
  <c r="AN288" i="4"/>
  <c r="AJ288" i="4"/>
  <c r="AI288" i="4"/>
  <c r="AH288" i="4"/>
  <c r="AG288" i="4"/>
  <c r="AF288" i="4"/>
  <c r="AE288" i="4"/>
  <c r="AD288" i="4"/>
  <c r="AC288" i="4"/>
  <c r="X288" i="4"/>
  <c r="W288" i="4"/>
  <c r="T288" i="4"/>
  <c r="Q288" i="4"/>
  <c r="O288" i="4"/>
  <c r="N288" i="4"/>
  <c r="M288" i="4"/>
  <c r="L288" i="4"/>
  <c r="P288" i="4" s="1"/>
  <c r="U288" i="4" s="1"/>
  <c r="AV287" i="4"/>
  <c r="AN287" i="4"/>
  <c r="AJ287" i="4"/>
  <c r="AI287" i="4"/>
  <c r="AH287" i="4"/>
  <c r="AG287" i="4"/>
  <c r="AF287" i="4"/>
  <c r="AE287" i="4"/>
  <c r="AD287" i="4"/>
  <c r="AC287" i="4"/>
  <c r="X287" i="4"/>
  <c r="W287" i="4"/>
  <c r="T287" i="4"/>
  <c r="Q287" i="4"/>
  <c r="O287" i="4"/>
  <c r="N287" i="4"/>
  <c r="M287" i="4"/>
  <c r="L287" i="4"/>
  <c r="P287" i="4" s="1"/>
  <c r="U287" i="4" s="1"/>
  <c r="AV286" i="4"/>
  <c r="AN286" i="4"/>
  <c r="AJ286" i="4"/>
  <c r="AI286" i="4"/>
  <c r="AH286" i="4"/>
  <c r="AG286" i="4"/>
  <c r="AF286" i="4"/>
  <c r="AE286" i="4"/>
  <c r="AD286" i="4"/>
  <c r="AC286" i="4"/>
  <c r="AK286" i="4" s="1"/>
  <c r="X286" i="4"/>
  <c r="W286" i="4"/>
  <c r="T286" i="4"/>
  <c r="R286" i="4" s="1"/>
  <c r="Q286" i="4"/>
  <c r="O286" i="4"/>
  <c r="N286" i="4"/>
  <c r="M286" i="4"/>
  <c r="L286" i="4"/>
  <c r="P286" i="4" s="1"/>
  <c r="U286" i="4" s="1"/>
  <c r="AV285" i="4"/>
  <c r="AN285" i="4"/>
  <c r="AJ285" i="4"/>
  <c r="AI285" i="4"/>
  <c r="AH285" i="4"/>
  <c r="AG285" i="4"/>
  <c r="AF285" i="4"/>
  <c r="AE285" i="4"/>
  <c r="AD285" i="4"/>
  <c r="AC285" i="4"/>
  <c r="X285" i="4"/>
  <c r="W285" i="4"/>
  <c r="U285" i="4"/>
  <c r="T285" i="4"/>
  <c r="Q285" i="4"/>
  <c r="O285" i="4"/>
  <c r="N285" i="4"/>
  <c r="M285" i="4"/>
  <c r="L285" i="4"/>
  <c r="P285" i="4" s="1"/>
  <c r="AV284" i="4"/>
  <c r="AN284" i="4"/>
  <c r="AJ284" i="4"/>
  <c r="AI284" i="4"/>
  <c r="AH284" i="4"/>
  <c r="AG284" i="4"/>
  <c r="AF284" i="4"/>
  <c r="AE284" i="4"/>
  <c r="AD284" i="4"/>
  <c r="AC284" i="4"/>
  <c r="X284" i="4"/>
  <c r="W284" i="4"/>
  <c r="T284" i="4"/>
  <c r="Q284" i="4"/>
  <c r="O284" i="4"/>
  <c r="N284" i="4"/>
  <c r="M284" i="4"/>
  <c r="L284" i="4"/>
  <c r="P284" i="4" s="1"/>
  <c r="U284" i="4" s="1"/>
  <c r="AV283" i="4"/>
  <c r="AN283" i="4"/>
  <c r="AJ283" i="4"/>
  <c r="AI283" i="4"/>
  <c r="AH283" i="4"/>
  <c r="AG283" i="4"/>
  <c r="AF283" i="4"/>
  <c r="AE283" i="4"/>
  <c r="AD283" i="4"/>
  <c r="AC283" i="4"/>
  <c r="X283" i="4"/>
  <c r="W283" i="4"/>
  <c r="T283" i="4"/>
  <c r="Q283" i="4"/>
  <c r="O283" i="4"/>
  <c r="N283" i="4"/>
  <c r="M283" i="4"/>
  <c r="L283" i="4"/>
  <c r="P283" i="4" s="1"/>
  <c r="U283" i="4" s="1"/>
  <c r="AV282" i="4"/>
  <c r="AN282" i="4"/>
  <c r="AJ282" i="4"/>
  <c r="AI282" i="4"/>
  <c r="AH282" i="4"/>
  <c r="AG282" i="4"/>
  <c r="AF282" i="4"/>
  <c r="AE282" i="4"/>
  <c r="AD282" i="4"/>
  <c r="AC282" i="4"/>
  <c r="AK282" i="4" s="1"/>
  <c r="X282" i="4"/>
  <c r="W282" i="4"/>
  <c r="T282" i="4"/>
  <c r="Q282" i="4"/>
  <c r="O282" i="4"/>
  <c r="N282" i="4"/>
  <c r="M282" i="4"/>
  <c r="L282" i="4"/>
  <c r="P282" i="4" s="1"/>
  <c r="U282" i="4" s="1"/>
  <c r="AV281" i="4"/>
  <c r="AN281" i="4"/>
  <c r="AJ281" i="4"/>
  <c r="AI281" i="4"/>
  <c r="AH281" i="4"/>
  <c r="AG281" i="4"/>
  <c r="AF281" i="4"/>
  <c r="AE281" i="4"/>
  <c r="AD281" i="4"/>
  <c r="AC281" i="4"/>
  <c r="X281" i="4"/>
  <c r="W281" i="4"/>
  <c r="T281" i="4"/>
  <c r="Q281" i="4"/>
  <c r="O281" i="4"/>
  <c r="N281" i="4"/>
  <c r="M281" i="4"/>
  <c r="L281" i="4"/>
  <c r="P281" i="4" s="1"/>
  <c r="U281" i="4" s="1"/>
  <c r="AV280" i="4"/>
  <c r="AN280" i="4"/>
  <c r="AJ280" i="4"/>
  <c r="AI280" i="4"/>
  <c r="AH280" i="4"/>
  <c r="AG280" i="4"/>
  <c r="AF280" i="4"/>
  <c r="AE280" i="4"/>
  <c r="AD280" i="4"/>
  <c r="AC280" i="4"/>
  <c r="X280" i="4"/>
  <c r="W280" i="4"/>
  <c r="T280" i="4"/>
  <c r="Q280" i="4"/>
  <c r="O280" i="4"/>
  <c r="N280" i="4"/>
  <c r="M280" i="4"/>
  <c r="L280" i="4"/>
  <c r="P280" i="4" s="1"/>
  <c r="U280" i="4" s="1"/>
  <c r="AV279" i="4"/>
  <c r="AN279" i="4"/>
  <c r="AJ279" i="4"/>
  <c r="AI279" i="4"/>
  <c r="AH279" i="4"/>
  <c r="AG279" i="4"/>
  <c r="AF279" i="4"/>
  <c r="AE279" i="4"/>
  <c r="AD279" i="4"/>
  <c r="AC279" i="4"/>
  <c r="X279" i="4"/>
  <c r="W279" i="4"/>
  <c r="T279" i="4"/>
  <c r="Q279" i="4"/>
  <c r="O279" i="4"/>
  <c r="N279" i="4"/>
  <c r="M279" i="4"/>
  <c r="L279" i="4"/>
  <c r="P279" i="4" s="1"/>
  <c r="U279" i="4" s="1"/>
  <c r="AV278" i="4"/>
  <c r="AN278" i="4"/>
  <c r="AJ278" i="4"/>
  <c r="AI278" i="4"/>
  <c r="AH278" i="4"/>
  <c r="AG278" i="4"/>
  <c r="AF278" i="4"/>
  <c r="AE278" i="4"/>
  <c r="AD278" i="4"/>
  <c r="AC278" i="4"/>
  <c r="AK278" i="4" s="1"/>
  <c r="X278" i="4"/>
  <c r="W278" i="4"/>
  <c r="T278" i="4"/>
  <c r="Q278" i="4"/>
  <c r="O278" i="4"/>
  <c r="N278" i="4"/>
  <c r="M278" i="4"/>
  <c r="L278" i="4"/>
  <c r="P278" i="4" s="1"/>
  <c r="U278" i="4" s="1"/>
  <c r="AV277" i="4"/>
  <c r="AN277" i="4"/>
  <c r="AJ277" i="4"/>
  <c r="AI277" i="4"/>
  <c r="AH277" i="4"/>
  <c r="AG277" i="4"/>
  <c r="AF277" i="4"/>
  <c r="AE277" i="4"/>
  <c r="AD277" i="4"/>
  <c r="AC277" i="4"/>
  <c r="X277" i="4"/>
  <c r="W277" i="4"/>
  <c r="T277" i="4"/>
  <c r="Q277" i="4"/>
  <c r="O277" i="4"/>
  <c r="N277" i="4"/>
  <c r="M277" i="4"/>
  <c r="L277" i="4"/>
  <c r="P277" i="4" s="1"/>
  <c r="U277" i="4" s="1"/>
  <c r="AV276" i="4"/>
  <c r="AN276" i="4"/>
  <c r="AJ276" i="4"/>
  <c r="AI276" i="4"/>
  <c r="AH276" i="4"/>
  <c r="AG276" i="4"/>
  <c r="AF276" i="4"/>
  <c r="AE276" i="4"/>
  <c r="AD276" i="4"/>
  <c r="AC276" i="4"/>
  <c r="X276" i="4"/>
  <c r="W276" i="4"/>
  <c r="T276" i="4"/>
  <c r="Q276" i="4"/>
  <c r="O276" i="4"/>
  <c r="N276" i="4"/>
  <c r="M276" i="4"/>
  <c r="L276" i="4"/>
  <c r="P276" i="4" s="1"/>
  <c r="U276" i="4" s="1"/>
  <c r="AV275" i="4"/>
  <c r="AN275" i="4"/>
  <c r="AJ275" i="4"/>
  <c r="AI275" i="4"/>
  <c r="AH275" i="4"/>
  <c r="AG275" i="4"/>
  <c r="AF275" i="4"/>
  <c r="AE275" i="4"/>
  <c r="AD275" i="4"/>
  <c r="AC275" i="4"/>
  <c r="X275" i="4"/>
  <c r="W275" i="4"/>
  <c r="T275" i="4"/>
  <c r="Q275" i="4"/>
  <c r="O275" i="4"/>
  <c r="N275" i="4"/>
  <c r="M275" i="4"/>
  <c r="L275" i="4"/>
  <c r="P275" i="4" s="1"/>
  <c r="U275" i="4" s="1"/>
  <c r="AV274" i="4"/>
  <c r="AN274" i="4"/>
  <c r="AJ274" i="4"/>
  <c r="AI274" i="4"/>
  <c r="AH274" i="4"/>
  <c r="AG274" i="4"/>
  <c r="AF274" i="4"/>
  <c r="AE274" i="4"/>
  <c r="AD274" i="4"/>
  <c r="AC274" i="4"/>
  <c r="AK274" i="4" s="1"/>
  <c r="X274" i="4"/>
  <c r="W274" i="4"/>
  <c r="T274" i="4"/>
  <c r="Q274" i="4"/>
  <c r="O274" i="4"/>
  <c r="N274" i="4"/>
  <c r="M274" i="4"/>
  <c r="L274" i="4"/>
  <c r="P274" i="4" s="1"/>
  <c r="U274" i="4" s="1"/>
  <c r="AV273" i="4"/>
  <c r="AN273" i="4"/>
  <c r="AJ273" i="4"/>
  <c r="AI273" i="4"/>
  <c r="AH273" i="4"/>
  <c r="AG273" i="4"/>
  <c r="AF273" i="4"/>
  <c r="AE273" i="4"/>
  <c r="AD273" i="4"/>
  <c r="AC273" i="4"/>
  <c r="X273" i="4"/>
  <c r="W273" i="4"/>
  <c r="U273" i="4"/>
  <c r="T273" i="4"/>
  <c r="Q273" i="4"/>
  <c r="O273" i="4"/>
  <c r="N273" i="4"/>
  <c r="M273" i="4"/>
  <c r="L273" i="4"/>
  <c r="P273" i="4" s="1"/>
  <c r="AV272" i="4"/>
  <c r="AN272" i="4"/>
  <c r="AJ272" i="4"/>
  <c r="AI272" i="4"/>
  <c r="AH272" i="4"/>
  <c r="AG272" i="4"/>
  <c r="AF272" i="4"/>
  <c r="AE272" i="4"/>
  <c r="AD272" i="4"/>
  <c r="AC272" i="4"/>
  <c r="X272" i="4"/>
  <c r="W272" i="4"/>
  <c r="T272" i="4"/>
  <c r="Q272" i="4"/>
  <c r="O272" i="4"/>
  <c r="N272" i="4"/>
  <c r="M272" i="4"/>
  <c r="L272" i="4"/>
  <c r="P272" i="4" s="1"/>
  <c r="U272" i="4" s="1"/>
  <c r="AV271" i="4"/>
  <c r="AN271" i="4"/>
  <c r="AJ271" i="4"/>
  <c r="AI271" i="4"/>
  <c r="AH271" i="4"/>
  <c r="AG271" i="4"/>
  <c r="AF271" i="4"/>
  <c r="AE271" i="4"/>
  <c r="AD271" i="4"/>
  <c r="AC271" i="4"/>
  <c r="X271" i="4"/>
  <c r="W271" i="4"/>
  <c r="T271" i="4"/>
  <c r="Q271" i="4"/>
  <c r="O271" i="4"/>
  <c r="N271" i="4"/>
  <c r="M271" i="4"/>
  <c r="L271" i="4"/>
  <c r="P271" i="4" s="1"/>
  <c r="U271" i="4" s="1"/>
  <c r="AV270" i="4"/>
  <c r="AN270" i="4"/>
  <c r="AJ270" i="4"/>
  <c r="AI270" i="4"/>
  <c r="AH270" i="4"/>
  <c r="AG270" i="4"/>
  <c r="AF270" i="4"/>
  <c r="AE270" i="4"/>
  <c r="AD270" i="4"/>
  <c r="AC270" i="4"/>
  <c r="X270" i="4"/>
  <c r="W270" i="4"/>
  <c r="T270" i="4"/>
  <c r="Q270" i="4"/>
  <c r="O270" i="4"/>
  <c r="N270" i="4"/>
  <c r="M270" i="4"/>
  <c r="L270" i="4"/>
  <c r="P270" i="4" s="1"/>
  <c r="U270" i="4" s="1"/>
  <c r="AV269" i="4"/>
  <c r="AN269" i="4"/>
  <c r="AJ269" i="4"/>
  <c r="AI269" i="4"/>
  <c r="AH269" i="4"/>
  <c r="AG269" i="4"/>
  <c r="AF269" i="4"/>
  <c r="AE269" i="4"/>
  <c r="AD269" i="4"/>
  <c r="AC269" i="4"/>
  <c r="AK269" i="4" s="1"/>
  <c r="X269" i="4"/>
  <c r="W269" i="4"/>
  <c r="T269" i="4"/>
  <c r="Q269" i="4"/>
  <c r="O269" i="4"/>
  <c r="N269" i="4"/>
  <c r="M269" i="4"/>
  <c r="L269" i="4"/>
  <c r="P269" i="4" s="1"/>
  <c r="U269" i="4" s="1"/>
  <c r="AV268" i="4"/>
  <c r="AN268" i="4"/>
  <c r="AJ268" i="4"/>
  <c r="AI268" i="4"/>
  <c r="AH268" i="4"/>
  <c r="AG268" i="4"/>
  <c r="AF268" i="4"/>
  <c r="AE268" i="4"/>
  <c r="AD268" i="4"/>
  <c r="AC268" i="4"/>
  <c r="AK268" i="4" s="1"/>
  <c r="X268" i="4"/>
  <c r="W268" i="4"/>
  <c r="T268" i="4"/>
  <c r="Q268" i="4"/>
  <c r="O268" i="4"/>
  <c r="N268" i="4"/>
  <c r="M268" i="4"/>
  <c r="L268" i="4"/>
  <c r="P268" i="4" s="1"/>
  <c r="U268" i="4" s="1"/>
  <c r="AV267" i="4"/>
  <c r="AN267" i="4"/>
  <c r="AJ267" i="4"/>
  <c r="AI267" i="4"/>
  <c r="AH267" i="4"/>
  <c r="AG267" i="4"/>
  <c r="AF267" i="4"/>
  <c r="AE267" i="4"/>
  <c r="AD267" i="4"/>
  <c r="AC267" i="4"/>
  <c r="X267" i="4"/>
  <c r="W267" i="4"/>
  <c r="T267" i="4"/>
  <c r="Q267" i="4"/>
  <c r="O267" i="4"/>
  <c r="N267" i="4"/>
  <c r="M267" i="4"/>
  <c r="L267" i="4"/>
  <c r="P267" i="4" s="1"/>
  <c r="U267" i="4" s="1"/>
  <c r="AV266" i="4"/>
  <c r="AN266" i="4"/>
  <c r="AJ266" i="4"/>
  <c r="AI266" i="4"/>
  <c r="AH266" i="4"/>
  <c r="AG266" i="4"/>
  <c r="AF266" i="4"/>
  <c r="AE266" i="4"/>
  <c r="AD266" i="4"/>
  <c r="AC266" i="4"/>
  <c r="AK266" i="4" s="1"/>
  <c r="X266" i="4"/>
  <c r="W266" i="4"/>
  <c r="T266" i="4"/>
  <c r="Q266" i="4"/>
  <c r="O266" i="4"/>
  <c r="N266" i="4"/>
  <c r="M266" i="4"/>
  <c r="L266" i="4"/>
  <c r="P266" i="4" s="1"/>
  <c r="U266" i="4" s="1"/>
  <c r="AV265" i="4"/>
  <c r="AN265" i="4"/>
  <c r="AJ265" i="4"/>
  <c r="AI265" i="4"/>
  <c r="AH265" i="4"/>
  <c r="AG265" i="4"/>
  <c r="AF265" i="4"/>
  <c r="AE265" i="4"/>
  <c r="AD265" i="4"/>
  <c r="AC265" i="4"/>
  <c r="AK265" i="4" s="1"/>
  <c r="X265" i="4"/>
  <c r="W265" i="4"/>
  <c r="T265" i="4"/>
  <c r="Q265" i="4"/>
  <c r="O265" i="4"/>
  <c r="N265" i="4"/>
  <c r="M265" i="4"/>
  <c r="L265" i="4"/>
  <c r="P265" i="4" s="1"/>
  <c r="U265" i="4" s="1"/>
  <c r="AV264" i="4"/>
  <c r="AN264" i="4"/>
  <c r="AJ264" i="4"/>
  <c r="AI264" i="4"/>
  <c r="AH264" i="4"/>
  <c r="AG264" i="4"/>
  <c r="AF264" i="4"/>
  <c r="AE264" i="4"/>
  <c r="AD264" i="4"/>
  <c r="AC264" i="4"/>
  <c r="AK264" i="4" s="1"/>
  <c r="X264" i="4"/>
  <c r="W264" i="4"/>
  <c r="T264" i="4"/>
  <c r="Q264" i="4"/>
  <c r="O264" i="4"/>
  <c r="N264" i="4"/>
  <c r="M264" i="4"/>
  <c r="L264" i="4"/>
  <c r="P264" i="4" s="1"/>
  <c r="U264" i="4" s="1"/>
  <c r="AV263" i="4"/>
  <c r="AN263" i="4"/>
  <c r="AJ263" i="4"/>
  <c r="AI263" i="4"/>
  <c r="AH263" i="4"/>
  <c r="AG263" i="4"/>
  <c r="AF263" i="4"/>
  <c r="AE263" i="4"/>
  <c r="AD263" i="4"/>
  <c r="AC263" i="4"/>
  <c r="AK263" i="4" s="1"/>
  <c r="X263" i="4"/>
  <c r="W263" i="4"/>
  <c r="T263" i="4"/>
  <c r="Q263" i="4"/>
  <c r="O263" i="4"/>
  <c r="N263" i="4"/>
  <c r="M263" i="4"/>
  <c r="L263" i="4"/>
  <c r="P263" i="4" s="1"/>
  <c r="U263" i="4" s="1"/>
  <c r="AV262" i="4"/>
  <c r="AN262" i="4"/>
  <c r="AJ262" i="4"/>
  <c r="AI262" i="4"/>
  <c r="AH262" i="4"/>
  <c r="AG262" i="4"/>
  <c r="AF262" i="4"/>
  <c r="AE262" i="4"/>
  <c r="AD262" i="4"/>
  <c r="AC262" i="4"/>
  <c r="AK262" i="4" s="1"/>
  <c r="X262" i="4"/>
  <c r="W262" i="4"/>
  <c r="T262" i="4"/>
  <c r="Q262" i="4"/>
  <c r="O262" i="4"/>
  <c r="N262" i="4"/>
  <c r="M262" i="4"/>
  <c r="L262" i="4"/>
  <c r="P262" i="4" s="1"/>
  <c r="U262" i="4" s="1"/>
  <c r="AV261" i="4"/>
  <c r="AN261" i="4"/>
  <c r="AJ261" i="4"/>
  <c r="AI261" i="4"/>
  <c r="AH261" i="4"/>
  <c r="AG261" i="4"/>
  <c r="AF261" i="4"/>
  <c r="AE261" i="4"/>
  <c r="AD261" i="4"/>
  <c r="AC261" i="4"/>
  <c r="AK261" i="4" s="1"/>
  <c r="X261" i="4"/>
  <c r="W261" i="4"/>
  <c r="T261" i="4"/>
  <c r="Q261" i="4"/>
  <c r="O261" i="4"/>
  <c r="N261" i="4"/>
  <c r="M261" i="4"/>
  <c r="L261" i="4"/>
  <c r="P261" i="4" s="1"/>
  <c r="U261" i="4" s="1"/>
  <c r="AV260" i="4"/>
  <c r="AN260" i="4"/>
  <c r="AJ260" i="4"/>
  <c r="AI260" i="4"/>
  <c r="AH260" i="4"/>
  <c r="AG260" i="4"/>
  <c r="AF260" i="4"/>
  <c r="AE260" i="4"/>
  <c r="AD260" i="4"/>
  <c r="AC260" i="4"/>
  <c r="AK260" i="4" s="1"/>
  <c r="X260" i="4"/>
  <c r="W260" i="4"/>
  <c r="T260" i="4"/>
  <c r="Q260" i="4"/>
  <c r="O260" i="4"/>
  <c r="N260" i="4"/>
  <c r="M260" i="4"/>
  <c r="L260" i="4"/>
  <c r="P260" i="4" s="1"/>
  <c r="U260" i="4" s="1"/>
  <c r="AV259" i="4"/>
  <c r="AN259" i="4"/>
  <c r="AJ259" i="4"/>
  <c r="AI259" i="4"/>
  <c r="AH259" i="4"/>
  <c r="AG259" i="4"/>
  <c r="AF259" i="4"/>
  <c r="AE259" i="4"/>
  <c r="AD259" i="4"/>
  <c r="AC259" i="4"/>
  <c r="AK259" i="4" s="1"/>
  <c r="X259" i="4"/>
  <c r="W259" i="4"/>
  <c r="T259" i="4"/>
  <c r="Q259" i="4"/>
  <c r="O259" i="4"/>
  <c r="N259" i="4"/>
  <c r="M259" i="4"/>
  <c r="L259" i="4"/>
  <c r="P259" i="4" s="1"/>
  <c r="U259" i="4" s="1"/>
  <c r="AV258" i="4"/>
  <c r="AN258" i="4"/>
  <c r="AJ258" i="4"/>
  <c r="AI258" i="4"/>
  <c r="AH258" i="4"/>
  <c r="AG258" i="4"/>
  <c r="AF258" i="4"/>
  <c r="AE258" i="4"/>
  <c r="AD258" i="4"/>
  <c r="AC258" i="4"/>
  <c r="AK258" i="4" s="1"/>
  <c r="X258" i="4"/>
  <c r="W258" i="4"/>
  <c r="T258" i="4"/>
  <c r="Q258" i="4"/>
  <c r="O258" i="4"/>
  <c r="N258" i="4"/>
  <c r="M258" i="4"/>
  <c r="L258" i="4"/>
  <c r="P258" i="4" s="1"/>
  <c r="U258" i="4" s="1"/>
  <c r="AV257" i="4"/>
  <c r="AN257" i="4"/>
  <c r="AJ257" i="4"/>
  <c r="AI257" i="4"/>
  <c r="AH257" i="4"/>
  <c r="AG257" i="4"/>
  <c r="AF257" i="4"/>
  <c r="AE257" i="4"/>
  <c r="AD257" i="4"/>
  <c r="AC257" i="4"/>
  <c r="AK257" i="4" s="1"/>
  <c r="X257" i="4"/>
  <c r="W257" i="4"/>
  <c r="T257" i="4"/>
  <c r="Q257" i="4"/>
  <c r="O257" i="4"/>
  <c r="N257" i="4"/>
  <c r="M257" i="4"/>
  <c r="L257" i="4"/>
  <c r="P257" i="4" s="1"/>
  <c r="U257" i="4" s="1"/>
  <c r="AV256" i="4"/>
  <c r="AN256" i="4"/>
  <c r="AJ256" i="4"/>
  <c r="AI256" i="4"/>
  <c r="AH256" i="4"/>
  <c r="AG256" i="4"/>
  <c r="AF256" i="4"/>
  <c r="AE256" i="4"/>
  <c r="AD256" i="4"/>
  <c r="AC256" i="4"/>
  <c r="AK256" i="4" s="1"/>
  <c r="X256" i="4"/>
  <c r="W256" i="4"/>
  <c r="T256" i="4"/>
  <c r="Q256" i="4"/>
  <c r="O256" i="4"/>
  <c r="N256" i="4"/>
  <c r="M256" i="4"/>
  <c r="L256" i="4"/>
  <c r="P256" i="4" s="1"/>
  <c r="U256" i="4" s="1"/>
  <c r="AV255" i="4"/>
  <c r="AN255" i="4"/>
  <c r="AJ255" i="4"/>
  <c r="AI255" i="4"/>
  <c r="AH255" i="4"/>
  <c r="AG255" i="4"/>
  <c r="AF255" i="4"/>
  <c r="AE255" i="4"/>
  <c r="AD255" i="4"/>
  <c r="AC255" i="4"/>
  <c r="AK255" i="4" s="1"/>
  <c r="X255" i="4"/>
  <c r="W255" i="4"/>
  <c r="T255" i="4"/>
  <c r="Q255" i="4"/>
  <c r="O255" i="4"/>
  <c r="N255" i="4"/>
  <c r="M255" i="4"/>
  <c r="L255" i="4"/>
  <c r="P255" i="4" s="1"/>
  <c r="U255" i="4" s="1"/>
  <c r="AV254" i="4"/>
  <c r="AN254" i="4"/>
  <c r="AJ254" i="4"/>
  <c r="AI254" i="4"/>
  <c r="AH254" i="4"/>
  <c r="AG254" i="4"/>
  <c r="AF254" i="4"/>
  <c r="AE254" i="4"/>
  <c r="AD254" i="4"/>
  <c r="AC254" i="4"/>
  <c r="AK254" i="4" s="1"/>
  <c r="X254" i="4"/>
  <c r="W254" i="4"/>
  <c r="T254" i="4"/>
  <c r="Q254" i="4"/>
  <c r="O254" i="4"/>
  <c r="N254" i="4"/>
  <c r="M254" i="4"/>
  <c r="L254" i="4"/>
  <c r="P254" i="4" s="1"/>
  <c r="U254" i="4" s="1"/>
  <c r="AV253" i="4"/>
  <c r="AN253" i="4"/>
  <c r="AJ253" i="4"/>
  <c r="AI253" i="4"/>
  <c r="AH253" i="4"/>
  <c r="AG253" i="4"/>
  <c r="AF253" i="4"/>
  <c r="AE253" i="4"/>
  <c r="AD253" i="4"/>
  <c r="AC253" i="4"/>
  <c r="AK253" i="4" s="1"/>
  <c r="X253" i="4"/>
  <c r="W253" i="4"/>
  <c r="T253" i="4"/>
  <c r="Q253" i="4"/>
  <c r="O253" i="4"/>
  <c r="N253" i="4"/>
  <c r="M253" i="4"/>
  <c r="L253" i="4"/>
  <c r="P253" i="4" s="1"/>
  <c r="U253" i="4" s="1"/>
  <c r="AV252" i="4"/>
  <c r="AN252" i="4"/>
  <c r="AJ252" i="4"/>
  <c r="AI252" i="4"/>
  <c r="AH252" i="4"/>
  <c r="AG252" i="4"/>
  <c r="AF252" i="4"/>
  <c r="AE252" i="4"/>
  <c r="AD252" i="4"/>
  <c r="AC252" i="4"/>
  <c r="AK252" i="4" s="1"/>
  <c r="X252" i="4"/>
  <c r="W252" i="4"/>
  <c r="T252" i="4"/>
  <c r="Q252" i="4"/>
  <c r="O252" i="4"/>
  <c r="N252" i="4"/>
  <c r="M252" i="4"/>
  <c r="L252" i="4"/>
  <c r="P252" i="4" s="1"/>
  <c r="U252" i="4" s="1"/>
  <c r="AV251" i="4"/>
  <c r="AN251" i="4"/>
  <c r="AJ251" i="4"/>
  <c r="AI251" i="4"/>
  <c r="AH251" i="4"/>
  <c r="AG251" i="4"/>
  <c r="AF251" i="4"/>
  <c r="AE251" i="4"/>
  <c r="AD251" i="4"/>
  <c r="AC251" i="4"/>
  <c r="AK251" i="4" s="1"/>
  <c r="X251" i="4"/>
  <c r="W251" i="4"/>
  <c r="T251" i="4"/>
  <c r="Q251" i="4"/>
  <c r="O251" i="4"/>
  <c r="N251" i="4"/>
  <c r="M251" i="4"/>
  <c r="L251" i="4"/>
  <c r="P251" i="4" s="1"/>
  <c r="U251" i="4" s="1"/>
  <c r="AV250" i="4"/>
  <c r="AN250" i="4"/>
  <c r="AJ250" i="4"/>
  <c r="AI250" i="4"/>
  <c r="AH250" i="4"/>
  <c r="AG250" i="4"/>
  <c r="AF250" i="4"/>
  <c r="AE250" i="4"/>
  <c r="AD250" i="4"/>
  <c r="AC250" i="4"/>
  <c r="AK250" i="4" s="1"/>
  <c r="X250" i="4"/>
  <c r="W250" i="4"/>
  <c r="T250" i="4"/>
  <c r="Q250" i="4"/>
  <c r="O250" i="4"/>
  <c r="N250" i="4"/>
  <c r="M250" i="4"/>
  <c r="L250" i="4"/>
  <c r="P250" i="4" s="1"/>
  <c r="U250" i="4" s="1"/>
  <c r="AV249" i="4"/>
  <c r="AN249" i="4"/>
  <c r="AJ249" i="4"/>
  <c r="AI249" i="4"/>
  <c r="AH249" i="4"/>
  <c r="AG249" i="4"/>
  <c r="AF249" i="4"/>
  <c r="AE249" i="4"/>
  <c r="AD249" i="4"/>
  <c r="AC249" i="4"/>
  <c r="AK249" i="4" s="1"/>
  <c r="X249" i="4"/>
  <c r="W249" i="4"/>
  <c r="T249" i="4"/>
  <c r="Q249" i="4"/>
  <c r="O249" i="4"/>
  <c r="N249" i="4"/>
  <c r="M249" i="4"/>
  <c r="L249" i="4"/>
  <c r="P249" i="4" s="1"/>
  <c r="U249" i="4" s="1"/>
  <c r="AV248" i="4"/>
  <c r="AN248" i="4"/>
  <c r="AJ248" i="4"/>
  <c r="AI248" i="4"/>
  <c r="AH248" i="4"/>
  <c r="AG248" i="4"/>
  <c r="AF248" i="4"/>
  <c r="AE248" i="4"/>
  <c r="AD248" i="4"/>
  <c r="AC248" i="4"/>
  <c r="AK248" i="4" s="1"/>
  <c r="X248" i="4"/>
  <c r="W248" i="4"/>
  <c r="T248" i="4"/>
  <c r="Q248" i="4"/>
  <c r="O248" i="4"/>
  <c r="N248" i="4"/>
  <c r="M248" i="4"/>
  <c r="L248" i="4"/>
  <c r="P248" i="4" s="1"/>
  <c r="U248" i="4" s="1"/>
  <c r="AV247" i="4"/>
  <c r="AN247" i="4"/>
  <c r="AJ247" i="4"/>
  <c r="AI247" i="4"/>
  <c r="AH247" i="4"/>
  <c r="AG247" i="4"/>
  <c r="AF247" i="4"/>
  <c r="AE247" i="4"/>
  <c r="AD247" i="4"/>
  <c r="AC247" i="4"/>
  <c r="AK247" i="4" s="1"/>
  <c r="X247" i="4"/>
  <c r="W247" i="4"/>
  <c r="T247" i="4"/>
  <c r="Q247" i="4"/>
  <c r="O247" i="4"/>
  <c r="N247" i="4"/>
  <c r="M247" i="4"/>
  <c r="L247" i="4"/>
  <c r="P247" i="4" s="1"/>
  <c r="U247" i="4" s="1"/>
  <c r="AV246" i="4"/>
  <c r="AN246" i="4"/>
  <c r="AJ246" i="4"/>
  <c r="AI246" i="4"/>
  <c r="AH246" i="4"/>
  <c r="AG246" i="4"/>
  <c r="AF246" i="4"/>
  <c r="AE246" i="4"/>
  <c r="AD246" i="4"/>
  <c r="AC246" i="4"/>
  <c r="AK246" i="4" s="1"/>
  <c r="X246" i="4"/>
  <c r="W246" i="4"/>
  <c r="T246" i="4"/>
  <c r="Q246" i="4"/>
  <c r="O246" i="4"/>
  <c r="N246" i="4"/>
  <c r="M246" i="4"/>
  <c r="L246" i="4"/>
  <c r="P246" i="4" s="1"/>
  <c r="U246" i="4" s="1"/>
  <c r="AV245" i="4"/>
  <c r="AN245" i="4"/>
  <c r="AJ245" i="4"/>
  <c r="AI245" i="4"/>
  <c r="AH245" i="4"/>
  <c r="AG245" i="4"/>
  <c r="AF245" i="4"/>
  <c r="AE245" i="4"/>
  <c r="AD245" i="4"/>
  <c r="AC245" i="4"/>
  <c r="AK245" i="4" s="1"/>
  <c r="X245" i="4"/>
  <c r="W245" i="4"/>
  <c r="T245" i="4"/>
  <c r="Q245" i="4"/>
  <c r="O245" i="4"/>
  <c r="N245" i="4"/>
  <c r="M245" i="4"/>
  <c r="L245" i="4"/>
  <c r="P245" i="4" s="1"/>
  <c r="U245" i="4" s="1"/>
  <c r="AV244" i="4"/>
  <c r="AN244" i="4"/>
  <c r="AJ244" i="4"/>
  <c r="AI244" i="4"/>
  <c r="AH244" i="4"/>
  <c r="AG244" i="4"/>
  <c r="AF244" i="4"/>
  <c r="AE244" i="4"/>
  <c r="AD244" i="4"/>
  <c r="AC244" i="4"/>
  <c r="AK244" i="4" s="1"/>
  <c r="X244" i="4"/>
  <c r="W244" i="4"/>
  <c r="T244" i="4"/>
  <c r="Q244" i="4"/>
  <c r="O244" i="4"/>
  <c r="N244" i="4"/>
  <c r="M244" i="4"/>
  <c r="L244" i="4"/>
  <c r="P244" i="4" s="1"/>
  <c r="U244" i="4" s="1"/>
  <c r="AV243" i="4"/>
  <c r="AN243" i="4"/>
  <c r="AJ243" i="4"/>
  <c r="AI243" i="4"/>
  <c r="AH243" i="4"/>
  <c r="AG243" i="4"/>
  <c r="AF243" i="4"/>
  <c r="AE243" i="4"/>
  <c r="AD243" i="4"/>
  <c r="AC243" i="4"/>
  <c r="AK243" i="4" s="1"/>
  <c r="X243" i="4"/>
  <c r="W243" i="4"/>
  <c r="T243" i="4"/>
  <c r="Q243" i="4"/>
  <c r="O243" i="4"/>
  <c r="N243" i="4"/>
  <c r="M243" i="4"/>
  <c r="L243" i="4"/>
  <c r="P243" i="4" s="1"/>
  <c r="U243" i="4" s="1"/>
  <c r="AV242" i="4"/>
  <c r="AN242" i="4"/>
  <c r="AJ242" i="4"/>
  <c r="AI242" i="4"/>
  <c r="AH242" i="4"/>
  <c r="AG242" i="4"/>
  <c r="AF242" i="4"/>
  <c r="AE242" i="4"/>
  <c r="AD242" i="4"/>
  <c r="AC242" i="4"/>
  <c r="AK242" i="4" s="1"/>
  <c r="X242" i="4"/>
  <c r="W242" i="4"/>
  <c r="T242" i="4"/>
  <c r="Q242" i="4"/>
  <c r="O242" i="4"/>
  <c r="N242" i="4"/>
  <c r="M242" i="4"/>
  <c r="L242" i="4"/>
  <c r="P242" i="4" s="1"/>
  <c r="U242" i="4" s="1"/>
  <c r="AV241" i="4"/>
  <c r="AN241" i="4"/>
  <c r="AJ241" i="4"/>
  <c r="AI241" i="4"/>
  <c r="AH241" i="4"/>
  <c r="AG241" i="4"/>
  <c r="AF241" i="4"/>
  <c r="AE241" i="4"/>
  <c r="AD241" i="4"/>
  <c r="AC241" i="4"/>
  <c r="AK241" i="4" s="1"/>
  <c r="X241" i="4"/>
  <c r="W241" i="4"/>
  <c r="T241" i="4"/>
  <c r="Q241" i="4"/>
  <c r="O241" i="4"/>
  <c r="N241" i="4"/>
  <c r="M241" i="4"/>
  <c r="L241" i="4"/>
  <c r="P241" i="4" s="1"/>
  <c r="U241" i="4" s="1"/>
  <c r="AV240" i="4"/>
  <c r="AN240" i="4"/>
  <c r="AJ240" i="4"/>
  <c r="AI240" i="4"/>
  <c r="AH240" i="4"/>
  <c r="AG240" i="4"/>
  <c r="AF240" i="4"/>
  <c r="AE240" i="4"/>
  <c r="AD240" i="4"/>
  <c r="AC240" i="4"/>
  <c r="AK240" i="4" s="1"/>
  <c r="X240" i="4"/>
  <c r="W240" i="4"/>
  <c r="T240" i="4"/>
  <c r="Q240" i="4"/>
  <c r="O240" i="4"/>
  <c r="N240" i="4"/>
  <c r="M240" i="4"/>
  <c r="L240" i="4"/>
  <c r="P240" i="4" s="1"/>
  <c r="U240" i="4" s="1"/>
  <c r="AV239" i="4"/>
  <c r="AN239" i="4"/>
  <c r="AJ239" i="4"/>
  <c r="AI239" i="4"/>
  <c r="AH239" i="4"/>
  <c r="AG239" i="4"/>
  <c r="AF239" i="4"/>
  <c r="AE239" i="4"/>
  <c r="AD239" i="4"/>
  <c r="AC239" i="4"/>
  <c r="AK239" i="4" s="1"/>
  <c r="X239" i="4"/>
  <c r="W239" i="4"/>
  <c r="T239" i="4"/>
  <c r="R239" i="4" s="1"/>
  <c r="Q239" i="4"/>
  <c r="O239" i="4"/>
  <c r="N239" i="4"/>
  <c r="M239" i="4"/>
  <c r="L239" i="4"/>
  <c r="P239" i="4" s="1"/>
  <c r="U239" i="4" s="1"/>
  <c r="AV238" i="4"/>
  <c r="AN238" i="4"/>
  <c r="AJ238" i="4"/>
  <c r="AI238" i="4"/>
  <c r="AH238" i="4"/>
  <c r="AG238" i="4"/>
  <c r="AF238" i="4"/>
  <c r="AE238" i="4"/>
  <c r="AD238" i="4"/>
  <c r="AC238" i="4"/>
  <c r="X238" i="4"/>
  <c r="W238" i="4"/>
  <c r="U238" i="4"/>
  <c r="T238" i="4"/>
  <c r="Q238" i="4"/>
  <c r="O238" i="4"/>
  <c r="N238" i="4"/>
  <c r="M238" i="4"/>
  <c r="L238" i="4"/>
  <c r="P238" i="4" s="1"/>
  <c r="AV237" i="4"/>
  <c r="AN237" i="4"/>
  <c r="AJ237" i="4"/>
  <c r="AI237" i="4"/>
  <c r="AH237" i="4"/>
  <c r="AG237" i="4"/>
  <c r="AF237" i="4"/>
  <c r="AE237" i="4"/>
  <c r="AD237" i="4"/>
  <c r="AC237" i="4"/>
  <c r="AK237" i="4" s="1"/>
  <c r="X237" i="4"/>
  <c r="W237" i="4"/>
  <c r="T237" i="4"/>
  <c r="Q237" i="4"/>
  <c r="O237" i="4"/>
  <c r="N237" i="4"/>
  <c r="M237" i="4"/>
  <c r="L237" i="4"/>
  <c r="P237" i="4" s="1"/>
  <c r="U237" i="4" s="1"/>
  <c r="AV236" i="4"/>
  <c r="AN236" i="4"/>
  <c r="AJ236" i="4"/>
  <c r="AI236" i="4"/>
  <c r="AH236" i="4"/>
  <c r="AG236" i="4"/>
  <c r="AF236" i="4"/>
  <c r="AE236" i="4"/>
  <c r="AD236" i="4"/>
  <c r="AC236" i="4"/>
  <c r="AK236" i="4" s="1"/>
  <c r="X236" i="4"/>
  <c r="W236" i="4"/>
  <c r="T236" i="4"/>
  <c r="Q236" i="4"/>
  <c r="O236" i="4"/>
  <c r="N236" i="4"/>
  <c r="M236" i="4"/>
  <c r="L236" i="4"/>
  <c r="P236" i="4" s="1"/>
  <c r="U236" i="4" s="1"/>
  <c r="AV235" i="4"/>
  <c r="AN235" i="4"/>
  <c r="AJ235" i="4"/>
  <c r="AI235" i="4"/>
  <c r="AH235" i="4"/>
  <c r="AG235" i="4"/>
  <c r="AF235" i="4"/>
  <c r="AE235" i="4"/>
  <c r="AD235" i="4"/>
  <c r="AC235" i="4"/>
  <c r="AK235" i="4" s="1"/>
  <c r="X235" i="4"/>
  <c r="W235" i="4"/>
  <c r="T235" i="4"/>
  <c r="Q235" i="4"/>
  <c r="O235" i="4"/>
  <c r="N235" i="4"/>
  <c r="M235" i="4"/>
  <c r="L235" i="4"/>
  <c r="P235" i="4" s="1"/>
  <c r="U235" i="4" s="1"/>
  <c r="AV234" i="4"/>
  <c r="AN234" i="4"/>
  <c r="AJ234" i="4"/>
  <c r="AI234" i="4"/>
  <c r="AH234" i="4"/>
  <c r="AG234" i="4"/>
  <c r="AF234" i="4"/>
  <c r="AE234" i="4"/>
  <c r="AD234" i="4"/>
  <c r="AC234" i="4"/>
  <c r="X234" i="4"/>
  <c r="W234" i="4"/>
  <c r="U234" i="4"/>
  <c r="T234" i="4"/>
  <c r="Q234" i="4"/>
  <c r="O234" i="4"/>
  <c r="N234" i="4"/>
  <c r="M234" i="4"/>
  <c r="L234" i="4"/>
  <c r="P234" i="4" s="1"/>
  <c r="AV233" i="4"/>
  <c r="AN233" i="4"/>
  <c r="AJ233" i="4"/>
  <c r="AI233" i="4"/>
  <c r="AH233" i="4"/>
  <c r="AG233" i="4"/>
  <c r="AF233" i="4"/>
  <c r="AE233" i="4"/>
  <c r="AD233" i="4"/>
  <c r="AC233" i="4"/>
  <c r="AK233" i="4" s="1"/>
  <c r="X233" i="4"/>
  <c r="W233" i="4"/>
  <c r="T233" i="4"/>
  <c r="Q233" i="4"/>
  <c r="O233" i="4"/>
  <c r="N233" i="4"/>
  <c r="M233" i="4"/>
  <c r="L233" i="4"/>
  <c r="P233" i="4" s="1"/>
  <c r="U233" i="4" s="1"/>
  <c r="AV232" i="4"/>
  <c r="AN232" i="4"/>
  <c r="AJ232" i="4"/>
  <c r="AI232" i="4"/>
  <c r="AH232" i="4"/>
  <c r="AG232" i="4"/>
  <c r="AF232" i="4"/>
  <c r="AE232" i="4"/>
  <c r="AD232" i="4"/>
  <c r="AC232" i="4"/>
  <c r="AK232" i="4" s="1"/>
  <c r="X232" i="4"/>
  <c r="W232" i="4"/>
  <c r="T232" i="4"/>
  <c r="Q232" i="4"/>
  <c r="O232" i="4"/>
  <c r="N232" i="4"/>
  <c r="M232" i="4"/>
  <c r="L232" i="4"/>
  <c r="P232" i="4" s="1"/>
  <c r="U232" i="4" s="1"/>
  <c r="AV231" i="4"/>
  <c r="AN231" i="4"/>
  <c r="AJ231" i="4"/>
  <c r="AI231" i="4"/>
  <c r="AH231" i="4"/>
  <c r="AG231" i="4"/>
  <c r="AF231" i="4"/>
  <c r="AE231" i="4"/>
  <c r="AD231" i="4"/>
  <c r="AC231" i="4"/>
  <c r="AK231" i="4" s="1"/>
  <c r="X231" i="4"/>
  <c r="W231" i="4"/>
  <c r="T231" i="4"/>
  <c r="R231" i="4" s="1"/>
  <c r="Q231" i="4"/>
  <c r="O231" i="4"/>
  <c r="N231" i="4"/>
  <c r="M231" i="4"/>
  <c r="L231" i="4"/>
  <c r="P231" i="4" s="1"/>
  <c r="U231" i="4" s="1"/>
  <c r="AV230" i="4"/>
  <c r="AN230" i="4"/>
  <c r="AJ230" i="4"/>
  <c r="AI230" i="4"/>
  <c r="AH230" i="4"/>
  <c r="AG230" i="4"/>
  <c r="AF230" i="4"/>
  <c r="AE230" i="4"/>
  <c r="AD230" i="4"/>
  <c r="AC230" i="4"/>
  <c r="X230" i="4"/>
  <c r="W230" i="4"/>
  <c r="T230" i="4"/>
  <c r="Q230" i="4"/>
  <c r="O230" i="4"/>
  <c r="N230" i="4"/>
  <c r="M230" i="4"/>
  <c r="L230" i="4"/>
  <c r="P230" i="4" s="1"/>
  <c r="U230" i="4" s="1"/>
  <c r="AV229" i="4"/>
  <c r="AN229" i="4"/>
  <c r="AJ229" i="4"/>
  <c r="AI229" i="4"/>
  <c r="AH229" i="4"/>
  <c r="AG229" i="4"/>
  <c r="AF229" i="4"/>
  <c r="AE229" i="4"/>
  <c r="AD229" i="4"/>
  <c r="AC229" i="4"/>
  <c r="X229" i="4"/>
  <c r="W229" i="4"/>
  <c r="T229" i="4"/>
  <c r="Q229" i="4"/>
  <c r="O229" i="4"/>
  <c r="N229" i="4"/>
  <c r="M229" i="4"/>
  <c r="L229" i="4"/>
  <c r="P229" i="4" s="1"/>
  <c r="U229" i="4" s="1"/>
  <c r="AV228" i="4"/>
  <c r="AN228" i="4"/>
  <c r="AJ228" i="4"/>
  <c r="AI228" i="4"/>
  <c r="AH228" i="4"/>
  <c r="AG228" i="4"/>
  <c r="AF228" i="4"/>
  <c r="AE228" i="4"/>
  <c r="AD228" i="4"/>
  <c r="AC228" i="4"/>
  <c r="AK228" i="4" s="1"/>
  <c r="X228" i="4"/>
  <c r="W228" i="4"/>
  <c r="T228" i="4"/>
  <c r="Q228" i="4"/>
  <c r="O228" i="4"/>
  <c r="N228" i="4"/>
  <c r="M228" i="4"/>
  <c r="L228" i="4"/>
  <c r="P228" i="4" s="1"/>
  <c r="U228" i="4" s="1"/>
  <c r="AV227" i="4"/>
  <c r="AN227" i="4"/>
  <c r="AJ227" i="4"/>
  <c r="AI227" i="4"/>
  <c r="AH227" i="4"/>
  <c r="AG227" i="4"/>
  <c r="AF227" i="4"/>
  <c r="AE227" i="4"/>
  <c r="AD227" i="4"/>
  <c r="AC227" i="4"/>
  <c r="AK227" i="4" s="1"/>
  <c r="X227" i="4"/>
  <c r="W227" i="4"/>
  <c r="T227" i="4"/>
  <c r="Q227" i="4"/>
  <c r="O227" i="4"/>
  <c r="N227" i="4"/>
  <c r="M227" i="4"/>
  <c r="L227" i="4"/>
  <c r="P227" i="4" s="1"/>
  <c r="U227" i="4" s="1"/>
  <c r="AV226" i="4"/>
  <c r="AN226" i="4"/>
  <c r="AJ226" i="4"/>
  <c r="AI226" i="4"/>
  <c r="AH226" i="4"/>
  <c r="AG226" i="4"/>
  <c r="AF226" i="4"/>
  <c r="AE226" i="4"/>
  <c r="AD226" i="4"/>
  <c r="AC226" i="4"/>
  <c r="X226" i="4"/>
  <c r="W226" i="4"/>
  <c r="T226" i="4"/>
  <c r="Q226" i="4"/>
  <c r="O226" i="4"/>
  <c r="N226" i="4"/>
  <c r="M226" i="4"/>
  <c r="L226" i="4"/>
  <c r="P226" i="4" s="1"/>
  <c r="U226" i="4" s="1"/>
  <c r="AV225" i="4"/>
  <c r="AN225" i="4"/>
  <c r="AJ225" i="4"/>
  <c r="AI225" i="4"/>
  <c r="AH225" i="4"/>
  <c r="AG225" i="4"/>
  <c r="AF225" i="4"/>
  <c r="AE225" i="4"/>
  <c r="AD225" i="4"/>
  <c r="AC225" i="4"/>
  <c r="X225" i="4"/>
  <c r="W225" i="4"/>
  <c r="T225" i="4"/>
  <c r="Q225" i="4"/>
  <c r="O225" i="4"/>
  <c r="N225" i="4"/>
  <c r="M225" i="4"/>
  <c r="L225" i="4"/>
  <c r="P225" i="4" s="1"/>
  <c r="U225" i="4" s="1"/>
  <c r="AV224" i="4"/>
  <c r="AN224" i="4"/>
  <c r="AJ224" i="4"/>
  <c r="AI224" i="4"/>
  <c r="AH224" i="4"/>
  <c r="AG224" i="4"/>
  <c r="AF224" i="4"/>
  <c r="AE224" i="4"/>
  <c r="AD224" i="4"/>
  <c r="AC224" i="4"/>
  <c r="AK224" i="4" s="1"/>
  <c r="X224" i="4"/>
  <c r="W224" i="4"/>
  <c r="T224" i="4"/>
  <c r="Q224" i="4"/>
  <c r="O224" i="4"/>
  <c r="N224" i="4"/>
  <c r="M224" i="4"/>
  <c r="L224" i="4"/>
  <c r="P224" i="4" s="1"/>
  <c r="U224" i="4" s="1"/>
  <c r="AV223" i="4"/>
  <c r="AN223" i="4"/>
  <c r="AJ223" i="4"/>
  <c r="AI223" i="4"/>
  <c r="AH223" i="4"/>
  <c r="AG223" i="4"/>
  <c r="AF223" i="4"/>
  <c r="AE223" i="4"/>
  <c r="AD223" i="4"/>
  <c r="AC223" i="4"/>
  <c r="AK223" i="4" s="1"/>
  <c r="X223" i="4"/>
  <c r="W223" i="4"/>
  <c r="T223" i="4"/>
  <c r="R223" i="4" s="1"/>
  <c r="Q223" i="4"/>
  <c r="O223" i="4"/>
  <c r="N223" i="4"/>
  <c r="M223" i="4"/>
  <c r="L223" i="4"/>
  <c r="P223" i="4" s="1"/>
  <c r="U223" i="4" s="1"/>
  <c r="AV222" i="4"/>
  <c r="AN222" i="4"/>
  <c r="AJ222" i="4"/>
  <c r="AI222" i="4"/>
  <c r="AH222" i="4"/>
  <c r="AG222" i="4"/>
  <c r="AF222" i="4"/>
  <c r="AE222" i="4"/>
  <c r="AD222" i="4"/>
  <c r="AC222" i="4"/>
  <c r="X222" i="4"/>
  <c r="W222" i="4"/>
  <c r="U222" i="4"/>
  <c r="T222" i="4"/>
  <c r="Q222" i="4"/>
  <c r="O222" i="4"/>
  <c r="N222" i="4"/>
  <c r="M222" i="4"/>
  <c r="L222" i="4"/>
  <c r="P222" i="4" s="1"/>
  <c r="AV221" i="4"/>
  <c r="AN221" i="4"/>
  <c r="AJ221" i="4"/>
  <c r="AI221" i="4"/>
  <c r="AH221" i="4"/>
  <c r="AG221" i="4"/>
  <c r="AF221" i="4"/>
  <c r="AE221" i="4"/>
  <c r="AD221" i="4"/>
  <c r="AC221" i="4"/>
  <c r="X221" i="4"/>
  <c r="W221" i="4"/>
  <c r="T221" i="4"/>
  <c r="Q221" i="4"/>
  <c r="O221" i="4"/>
  <c r="N221" i="4"/>
  <c r="M221" i="4"/>
  <c r="L221" i="4"/>
  <c r="P221" i="4" s="1"/>
  <c r="U221" i="4" s="1"/>
  <c r="AV220" i="4"/>
  <c r="AN220" i="4"/>
  <c r="AJ220" i="4"/>
  <c r="AI220" i="4"/>
  <c r="AH220" i="4"/>
  <c r="AG220" i="4"/>
  <c r="AF220" i="4"/>
  <c r="AE220" i="4"/>
  <c r="AD220" i="4"/>
  <c r="AC220" i="4"/>
  <c r="AK220" i="4" s="1"/>
  <c r="X220" i="4"/>
  <c r="W220" i="4"/>
  <c r="T220" i="4"/>
  <c r="Q220" i="4"/>
  <c r="O220" i="4"/>
  <c r="N220" i="4"/>
  <c r="M220" i="4"/>
  <c r="L220" i="4"/>
  <c r="P220" i="4" s="1"/>
  <c r="U220" i="4" s="1"/>
  <c r="AV219" i="4"/>
  <c r="AN219" i="4"/>
  <c r="AJ219" i="4"/>
  <c r="AI219" i="4"/>
  <c r="AH219" i="4"/>
  <c r="AG219" i="4"/>
  <c r="AF219" i="4"/>
  <c r="AE219" i="4"/>
  <c r="AD219" i="4"/>
  <c r="AC219" i="4"/>
  <c r="AK219" i="4" s="1"/>
  <c r="X219" i="4"/>
  <c r="W219" i="4"/>
  <c r="T219" i="4"/>
  <c r="Q219" i="4"/>
  <c r="O219" i="4"/>
  <c r="N219" i="4"/>
  <c r="M219" i="4"/>
  <c r="L219" i="4"/>
  <c r="P219" i="4" s="1"/>
  <c r="U219" i="4" s="1"/>
  <c r="AV218" i="4"/>
  <c r="AN218" i="4"/>
  <c r="AJ218" i="4"/>
  <c r="AI218" i="4"/>
  <c r="AH218" i="4"/>
  <c r="AG218" i="4"/>
  <c r="AF218" i="4"/>
  <c r="AE218" i="4"/>
  <c r="AD218" i="4"/>
  <c r="AC218" i="4"/>
  <c r="X218" i="4"/>
  <c r="W218" i="4"/>
  <c r="U218" i="4"/>
  <c r="T218" i="4"/>
  <c r="Q218" i="4"/>
  <c r="O218" i="4"/>
  <c r="N218" i="4"/>
  <c r="M218" i="4"/>
  <c r="L218" i="4"/>
  <c r="P218" i="4" s="1"/>
  <c r="AV217" i="4"/>
  <c r="AN217" i="4"/>
  <c r="AJ217" i="4"/>
  <c r="AI217" i="4"/>
  <c r="AH217" i="4"/>
  <c r="AG217" i="4"/>
  <c r="AF217" i="4"/>
  <c r="AE217" i="4"/>
  <c r="AD217" i="4"/>
  <c r="AC217" i="4"/>
  <c r="X217" i="4"/>
  <c r="W217" i="4"/>
  <c r="T217" i="4"/>
  <c r="Q217" i="4"/>
  <c r="O217" i="4"/>
  <c r="N217" i="4"/>
  <c r="M217" i="4"/>
  <c r="L217" i="4"/>
  <c r="P217" i="4" s="1"/>
  <c r="U217" i="4" s="1"/>
  <c r="AV216" i="4"/>
  <c r="AN216" i="4"/>
  <c r="AJ216" i="4"/>
  <c r="AI216" i="4"/>
  <c r="AH216" i="4"/>
  <c r="AG216" i="4"/>
  <c r="AF216" i="4"/>
  <c r="AE216" i="4"/>
  <c r="AD216" i="4"/>
  <c r="AC216" i="4"/>
  <c r="AK216" i="4" s="1"/>
  <c r="X216" i="4"/>
  <c r="W216" i="4"/>
  <c r="T216" i="4"/>
  <c r="Q216" i="4"/>
  <c r="O216" i="4"/>
  <c r="N216" i="4"/>
  <c r="M216" i="4"/>
  <c r="L216" i="4"/>
  <c r="P216" i="4" s="1"/>
  <c r="U216" i="4" s="1"/>
  <c r="AV215" i="4"/>
  <c r="AN215" i="4"/>
  <c r="AJ215" i="4"/>
  <c r="AI215" i="4"/>
  <c r="AH215" i="4"/>
  <c r="AG215" i="4"/>
  <c r="AF215" i="4"/>
  <c r="AE215" i="4"/>
  <c r="AD215" i="4"/>
  <c r="AC215" i="4"/>
  <c r="AK215" i="4" s="1"/>
  <c r="X215" i="4"/>
  <c r="W215" i="4"/>
  <c r="T215" i="4"/>
  <c r="R215" i="4" s="1"/>
  <c r="Q215" i="4"/>
  <c r="O215" i="4"/>
  <c r="N215" i="4"/>
  <c r="M215" i="4"/>
  <c r="L215" i="4"/>
  <c r="P215" i="4" s="1"/>
  <c r="U215" i="4" s="1"/>
  <c r="AV214" i="4"/>
  <c r="AN214" i="4"/>
  <c r="AJ214" i="4"/>
  <c r="AI214" i="4"/>
  <c r="AH214" i="4"/>
  <c r="AG214" i="4"/>
  <c r="AF214" i="4"/>
  <c r="AE214" i="4"/>
  <c r="AD214" i="4"/>
  <c r="AC214" i="4"/>
  <c r="X214" i="4"/>
  <c r="W214" i="4"/>
  <c r="T214" i="4"/>
  <c r="Q214" i="4"/>
  <c r="O214" i="4"/>
  <c r="N214" i="4"/>
  <c r="M214" i="4"/>
  <c r="L214" i="4"/>
  <c r="P214" i="4" s="1"/>
  <c r="U214" i="4" s="1"/>
  <c r="AV213" i="4"/>
  <c r="AN213" i="4"/>
  <c r="AJ213" i="4"/>
  <c r="AI213" i="4"/>
  <c r="AH213" i="4"/>
  <c r="AG213" i="4"/>
  <c r="AF213" i="4"/>
  <c r="AE213" i="4"/>
  <c r="AD213" i="4"/>
  <c r="AC213" i="4"/>
  <c r="X213" i="4"/>
  <c r="W213" i="4"/>
  <c r="T213" i="4"/>
  <c r="Q213" i="4"/>
  <c r="O213" i="4"/>
  <c r="N213" i="4"/>
  <c r="M213" i="4"/>
  <c r="L213" i="4"/>
  <c r="P213" i="4" s="1"/>
  <c r="U213" i="4" s="1"/>
  <c r="AV212" i="4"/>
  <c r="AN212" i="4"/>
  <c r="AJ212" i="4"/>
  <c r="AI212" i="4"/>
  <c r="AH212" i="4"/>
  <c r="AG212" i="4"/>
  <c r="AF212" i="4"/>
  <c r="AE212" i="4"/>
  <c r="AD212" i="4"/>
  <c r="AC212" i="4"/>
  <c r="AK212" i="4" s="1"/>
  <c r="X212" i="4"/>
  <c r="W212" i="4"/>
  <c r="T212" i="4"/>
  <c r="Q212" i="4"/>
  <c r="O212" i="4"/>
  <c r="N212" i="4"/>
  <c r="M212" i="4"/>
  <c r="L212" i="4"/>
  <c r="P212" i="4" s="1"/>
  <c r="U212" i="4" s="1"/>
  <c r="AV211" i="4"/>
  <c r="AN211" i="4"/>
  <c r="AJ211" i="4"/>
  <c r="AI211" i="4"/>
  <c r="AH211" i="4"/>
  <c r="AG211" i="4"/>
  <c r="AF211" i="4"/>
  <c r="AE211" i="4"/>
  <c r="AD211" i="4"/>
  <c r="AC211" i="4"/>
  <c r="AK211" i="4" s="1"/>
  <c r="X211" i="4"/>
  <c r="W211" i="4"/>
  <c r="T211" i="4"/>
  <c r="Q211" i="4"/>
  <c r="O211" i="4"/>
  <c r="N211" i="4"/>
  <c r="M211" i="4"/>
  <c r="L211" i="4"/>
  <c r="P211" i="4" s="1"/>
  <c r="U211" i="4" s="1"/>
  <c r="AV210" i="4"/>
  <c r="AN210" i="4"/>
  <c r="AJ210" i="4"/>
  <c r="AI210" i="4"/>
  <c r="AH210" i="4"/>
  <c r="AG210" i="4"/>
  <c r="AF210" i="4"/>
  <c r="AE210" i="4"/>
  <c r="AD210" i="4"/>
  <c r="AC210" i="4"/>
  <c r="X210" i="4"/>
  <c r="W210" i="4"/>
  <c r="T210" i="4"/>
  <c r="Q210" i="4"/>
  <c r="O210" i="4"/>
  <c r="N210" i="4"/>
  <c r="M210" i="4"/>
  <c r="L210" i="4"/>
  <c r="P210" i="4" s="1"/>
  <c r="U210" i="4" s="1"/>
  <c r="AV209" i="4"/>
  <c r="AN209" i="4"/>
  <c r="AJ209" i="4"/>
  <c r="AI209" i="4"/>
  <c r="AH209" i="4"/>
  <c r="AG209" i="4"/>
  <c r="AF209" i="4"/>
  <c r="AE209" i="4"/>
  <c r="AD209" i="4"/>
  <c r="AC209" i="4"/>
  <c r="X209" i="4"/>
  <c r="W209" i="4"/>
  <c r="T209" i="4"/>
  <c r="Q209" i="4"/>
  <c r="O209" i="4"/>
  <c r="N209" i="4"/>
  <c r="M209" i="4"/>
  <c r="L209" i="4"/>
  <c r="P209" i="4" s="1"/>
  <c r="U209" i="4" s="1"/>
  <c r="AV208" i="4"/>
  <c r="AN208" i="4"/>
  <c r="AJ208" i="4"/>
  <c r="AI208" i="4"/>
  <c r="AH208" i="4"/>
  <c r="AG208" i="4"/>
  <c r="AF208" i="4"/>
  <c r="AE208" i="4"/>
  <c r="AD208" i="4"/>
  <c r="AC208" i="4"/>
  <c r="AK208" i="4" s="1"/>
  <c r="X208" i="4"/>
  <c r="W208" i="4"/>
  <c r="T208" i="4"/>
  <c r="Q208" i="4"/>
  <c r="O208" i="4"/>
  <c r="N208" i="4"/>
  <c r="M208" i="4"/>
  <c r="L208" i="4"/>
  <c r="P208" i="4" s="1"/>
  <c r="U208" i="4" s="1"/>
  <c r="AV207" i="4"/>
  <c r="AN207" i="4"/>
  <c r="AJ207" i="4"/>
  <c r="AI207" i="4"/>
  <c r="AH207" i="4"/>
  <c r="AG207" i="4"/>
  <c r="AF207" i="4"/>
  <c r="AE207" i="4"/>
  <c r="AD207" i="4"/>
  <c r="AC207" i="4"/>
  <c r="AK207" i="4" s="1"/>
  <c r="X207" i="4"/>
  <c r="W207" i="4"/>
  <c r="T207" i="4"/>
  <c r="R207" i="4" s="1"/>
  <c r="Q207" i="4"/>
  <c r="O207" i="4"/>
  <c r="N207" i="4"/>
  <c r="M207" i="4"/>
  <c r="L207" i="4"/>
  <c r="P207" i="4" s="1"/>
  <c r="U207" i="4" s="1"/>
  <c r="AV206" i="4"/>
  <c r="AN206" i="4"/>
  <c r="AJ206" i="4"/>
  <c r="AI206" i="4"/>
  <c r="AH206" i="4"/>
  <c r="AG206" i="4"/>
  <c r="AF206" i="4"/>
  <c r="AE206" i="4"/>
  <c r="AD206" i="4"/>
  <c r="AC206" i="4"/>
  <c r="X206" i="4"/>
  <c r="W206" i="4"/>
  <c r="U206" i="4"/>
  <c r="T206" i="4"/>
  <c r="Q206" i="4"/>
  <c r="O206" i="4"/>
  <c r="N206" i="4"/>
  <c r="M206" i="4"/>
  <c r="L206" i="4"/>
  <c r="P206" i="4" s="1"/>
  <c r="AV205" i="4"/>
  <c r="AN205" i="4"/>
  <c r="AJ205" i="4"/>
  <c r="AI205" i="4"/>
  <c r="AH205" i="4"/>
  <c r="AG205" i="4"/>
  <c r="AF205" i="4"/>
  <c r="AE205" i="4"/>
  <c r="AD205" i="4"/>
  <c r="AC205" i="4"/>
  <c r="X205" i="4"/>
  <c r="W205" i="4"/>
  <c r="T205" i="4"/>
  <c r="Q205" i="4"/>
  <c r="O205" i="4"/>
  <c r="N205" i="4"/>
  <c r="M205" i="4"/>
  <c r="L205" i="4"/>
  <c r="P205" i="4" s="1"/>
  <c r="U205" i="4" s="1"/>
  <c r="AV204" i="4"/>
  <c r="AN204" i="4"/>
  <c r="AJ204" i="4"/>
  <c r="AI204" i="4"/>
  <c r="AH204" i="4"/>
  <c r="AG204" i="4"/>
  <c r="AF204" i="4"/>
  <c r="AE204" i="4"/>
  <c r="AD204" i="4"/>
  <c r="AC204" i="4"/>
  <c r="AK204" i="4" s="1"/>
  <c r="X204" i="4"/>
  <c r="W204" i="4"/>
  <c r="T204" i="4"/>
  <c r="Q204" i="4"/>
  <c r="O204" i="4"/>
  <c r="N204" i="4"/>
  <c r="M204" i="4"/>
  <c r="L204" i="4"/>
  <c r="P204" i="4" s="1"/>
  <c r="U204" i="4" s="1"/>
  <c r="AV203" i="4"/>
  <c r="AN203" i="4"/>
  <c r="AJ203" i="4"/>
  <c r="AI203" i="4"/>
  <c r="AH203" i="4"/>
  <c r="AG203" i="4"/>
  <c r="AF203" i="4"/>
  <c r="AE203" i="4"/>
  <c r="AD203" i="4"/>
  <c r="AC203" i="4"/>
  <c r="AK203" i="4" s="1"/>
  <c r="X203" i="4"/>
  <c r="W203" i="4"/>
  <c r="T203" i="4"/>
  <c r="Q203" i="4"/>
  <c r="O203" i="4"/>
  <c r="N203" i="4"/>
  <c r="M203" i="4"/>
  <c r="L203" i="4"/>
  <c r="P203" i="4" s="1"/>
  <c r="U203" i="4" s="1"/>
  <c r="AV202" i="4"/>
  <c r="AN202" i="4"/>
  <c r="AJ202" i="4"/>
  <c r="AI202" i="4"/>
  <c r="AH202" i="4"/>
  <c r="AG202" i="4"/>
  <c r="AF202" i="4"/>
  <c r="AE202" i="4"/>
  <c r="AD202" i="4"/>
  <c r="AC202" i="4"/>
  <c r="X202" i="4"/>
  <c r="W202" i="4"/>
  <c r="U202" i="4"/>
  <c r="T202" i="4"/>
  <c r="Q202" i="4"/>
  <c r="O202" i="4"/>
  <c r="N202" i="4"/>
  <c r="M202" i="4"/>
  <c r="L202" i="4"/>
  <c r="P202" i="4" s="1"/>
  <c r="AV201" i="4"/>
  <c r="AN201" i="4"/>
  <c r="AJ201" i="4"/>
  <c r="AI201" i="4"/>
  <c r="AH201" i="4"/>
  <c r="AG201" i="4"/>
  <c r="AF201" i="4"/>
  <c r="AE201" i="4"/>
  <c r="AD201" i="4"/>
  <c r="AC201" i="4"/>
  <c r="X201" i="4"/>
  <c r="W201" i="4"/>
  <c r="T201" i="4"/>
  <c r="Q201" i="4"/>
  <c r="O201" i="4"/>
  <c r="N201" i="4"/>
  <c r="M201" i="4"/>
  <c r="L201" i="4"/>
  <c r="P201" i="4" s="1"/>
  <c r="U201" i="4" s="1"/>
  <c r="AV200" i="4"/>
  <c r="AN200" i="4"/>
  <c r="AJ200" i="4"/>
  <c r="AI200" i="4"/>
  <c r="AH200" i="4"/>
  <c r="AG200" i="4"/>
  <c r="AF200" i="4"/>
  <c r="AE200" i="4"/>
  <c r="AD200" i="4"/>
  <c r="AC200" i="4"/>
  <c r="AK200" i="4" s="1"/>
  <c r="X200" i="4"/>
  <c r="W200" i="4"/>
  <c r="T200" i="4"/>
  <c r="Q200" i="4"/>
  <c r="O200" i="4"/>
  <c r="N200" i="4"/>
  <c r="M200" i="4"/>
  <c r="L200" i="4"/>
  <c r="P200" i="4" s="1"/>
  <c r="U200" i="4" s="1"/>
  <c r="AV199" i="4"/>
  <c r="AN199" i="4"/>
  <c r="AJ199" i="4"/>
  <c r="AI199" i="4"/>
  <c r="AH199" i="4"/>
  <c r="AG199" i="4"/>
  <c r="AF199" i="4"/>
  <c r="AE199" i="4"/>
  <c r="AD199" i="4"/>
  <c r="AC199" i="4"/>
  <c r="AK199" i="4" s="1"/>
  <c r="X199" i="4"/>
  <c r="W199" i="4"/>
  <c r="T199" i="4"/>
  <c r="Q199" i="4"/>
  <c r="O199" i="4"/>
  <c r="N199" i="4"/>
  <c r="M199" i="4"/>
  <c r="L199" i="4"/>
  <c r="P199" i="4" s="1"/>
  <c r="U199" i="4" s="1"/>
  <c r="AV198" i="4"/>
  <c r="AN198" i="4"/>
  <c r="AJ198" i="4"/>
  <c r="AI198" i="4"/>
  <c r="AH198" i="4"/>
  <c r="AG198" i="4"/>
  <c r="AF198" i="4"/>
  <c r="AE198" i="4"/>
  <c r="AD198" i="4"/>
  <c r="AC198" i="4"/>
  <c r="X198" i="4"/>
  <c r="W198" i="4"/>
  <c r="T198" i="4"/>
  <c r="Q198" i="4"/>
  <c r="O198" i="4"/>
  <c r="N198" i="4"/>
  <c r="M198" i="4"/>
  <c r="L198" i="4"/>
  <c r="P198" i="4" s="1"/>
  <c r="U198" i="4" s="1"/>
  <c r="AV197" i="4"/>
  <c r="AN197" i="4"/>
  <c r="AJ197" i="4"/>
  <c r="AI197" i="4"/>
  <c r="AH197" i="4"/>
  <c r="AG197" i="4"/>
  <c r="AF197" i="4"/>
  <c r="AE197" i="4"/>
  <c r="AD197" i="4"/>
  <c r="AC197" i="4"/>
  <c r="X197" i="4"/>
  <c r="W197" i="4"/>
  <c r="T197" i="4"/>
  <c r="Q197" i="4"/>
  <c r="O197" i="4"/>
  <c r="N197" i="4"/>
  <c r="M197" i="4"/>
  <c r="L197" i="4"/>
  <c r="P197" i="4" s="1"/>
  <c r="U197" i="4" s="1"/>
  <c r="AV196" i="4"/>
  <c r="AN196" i="4"/>
  <c r="AJ196" i="4"/>
  <c r="AI196" i="4"/>
  <c r="AH196" i="4"/>
  <c r="AG196" i="4"/>
  <c r="AF196" i="4"/>
  <c r="AE196" i="4"/>
  <c r="AD196" i="4"/>
  <c r="AC196" i="4"/>
  <c r="AK196" i="4" s="1"/>
  <c r="X196" i="4"/>
  <c r="W196" i="4"/>
  <c r="T196" i="4"/>
  <c r="Q196" i="4"/>
  <c r="O196" i="4"/>
  <c r="N196" i="4"/>
  <c r="M196" i="4"/>
  <c r="L196" i="4"/>
  <c r="P196" i="4" s="1"/>
  <c r="U196" i="4" s="1"/>
  <c r="AV195" i="4"/>
  <c r="AN195" i="4"/>
  <c r="AJ195" i="4"/>
  <c r="AI195" i="4"/>
  <c r="AH195" i="4"/>
  <c r="AG195" i="4"/>
  <c r="AF195" i="4"/>
  <c r="AE195" i="4"/>
  <c r="AD195" i="4"/>
  <c r="AC195" i="4"/>
  <c r="AK195" i="4" s="1"/>
  <c r="X195" i="4"/>
  <c r="W195" i="4"/>
  <c r="T195" i="4"/>
  <c r="Q195" i="4"/>
  <c r="O195" i="4"/>
  <c r="N195" i="4"/>
  <c r="M195" i="4"/>
  <c r="L195" i="4"/>
  <c r="P195" i="4" s="1"/>
  <c r="U195" i="4" s="1"/>
  <c r="AV194" i="4"/>
  <c r="AN194" i="4"/>
  <c r="AJ194" i="4"/>
  <c r="AI194" i="4"/>
  <c r="AH194" i="4"/>
  <c r="AG194" i="4"/>
  <c r="AF194" i="4"/>
  <c r="AE194" i="4"/>
  <c r="AD194" i="4"/>
  <c r="AC194" i="4"/>
  <c r="X194" i="4"/>
  <c r="W194" i="4"/>
  <c r="T194" i="4"/>
  <c r="Q194" i="4"/>
  <c r="O194" i="4"/>
  <c r="N194" i="4"/>
  <c r="M194" i="4"/>
  <c r="L194" i="4"/>
  <c r="P194" i="4" s="1"/>
  <c r="U194" i="4" s="1"/>
  <c r="AV193" i="4"/>
  <c r="AN193" i="4"/>
  <c r="AJ193" i="4"/>
  <c r="AI193" i="4"/>
  <c r="AH193" i="4"/>
  <c r="AG193" i="4"/>
  <c r="AF193" i="4"/>
  <c r="AE193" i="4"/>
  <c r="AD193" i="4"/>
  <c r="AC193" i="4"/>
  <c r="X193" i="4"/>
  <c r="W193" i="4"/>
  <c r="T193" i="4"/>
  <c r="Q193" i="4"/>
  <c r="O193" i="4"/>
  <c r="N193" i="4"/>
  <c r="M193" i="4"/>
  <c r="L193" i="4"/>
  <c r="P193" i="4" s="1"/>
  <c r="U193" i="4" s="1"/>
  <c r="AV192" i="4"/>
  <c r="AN192" i="4"/>
  <c r="AJ192" i="4"/>
  <c r="AI192" i="4"/>
  <c r="AH192" i="4"/>
  <c r="AG192" i="4"/>
  <c r="AF192" i="4"/>
  <c r="AE192" i="4"/>
  <c r="AD192" i="4"/>
  <c r="AC192" i="4"/>
  <c r="AK192" i="4" s="1"/>
  <c r="X192" i="4"/>
  <c r="W192" i="4"/>
  <c r="T192" i="4"/>
  <c r="Q192" i="4"/>
  <c r="O192" i="4"/>
  <c r="N192" i="4"/>
  <c r="M192" i="4"/>
  <c r="L192" i="4"/>
  <c r="P192" i="4" s="1"/>
  <c r="U192" i="4" s="1"/>
  <c r="AV191" i="4"/>
  <c r="AN191" i="4"/>
  <c r="AJ191" i="4"/>
  <c r="AI191" i="4"/>
  <c r="AH191" i="4"/>
  <c r="AG191" i="4"/>
  <c r="AF191" i="4"/>
  <c r="AE191" i="4"/>
  <c r="AD191" i="4"/>
  <c r="AC191" i="4"/>
  <c r="AK191" i="4" s="1"/>
  <c r="X191" i="4"/>
  <c r="W191" i="4"/>
  <c r="T191" i="4"/>
  <c r="Q191" i="4"/>
  <c r="O191" i="4"/>
  <c r="N191" i="4"/>
  <c r="M191" i="4"/>
  <c r="L191" i="4"/>
  <c r="P191" i="4" s="1"/>
  <c r="U191" i="4" s="1"/>
  <c r="AV190" i="4"/>
  <c r="AN190" i="4"/>
  <c r="AJ190" i="4"/>
  <c r="AI190" i="4"/>
  <c r="AH190" i="4"/>
  <c r="AG190" i="4"/>
  <c r="AF190" i="4"/>
  <c r="AE190" i="4"/>
  <c r="AD190" i="4"/>
  <c r="AC190" i="4"/>
  <c r="X190" i="4"/>
  <c r="W190" i="4"/>
  <c r="U190" i="4"/>
  <c r="T190" i="4"/>
  <c r="Q190" i="4"/>
  <c r="O190" i="4"/>
  <c r="N190" i="4"/>
  <c r="M190" i="4"/>
  <c r="L190" i="4"/>
  <c r="P190" i="4" s="1"/>
  <c r="AV189" i="4"/>
  <c r="AN189" i="4"/>
  <c r="AJ189" i="4"/>
  <c r="AI189" i="4"/>
  <c r="AH189" i="4"/>
  <c r="AG189" i="4"/>
  <c r="AF189" i="4"/>
  <c r="AE189" i="4"/>
  <c r="AD189" i="4"/>
  <c r="AC189" i="4"/>
  <c r="X189" i="4"/>
  <c r="W189" i="4"/>
  <c r="T189" i="4"/>
  <c r="Q189" i="4"/>
  <c r="O189" i="4"/>
  <c r="N189" i="4"/>
  <c r="M189" i="4"/>
  <c r="L189" i="4"/>
  <c r="P189" i="4" s="1"/>
  <c r="U189" i="4" s="1"/>
  <c r="AV188" i="4"/>
  <c r="AN188" i="4"/>
  <c r="AJ188" i="4"/>
  <c r="AI188" i="4"/>
  <c r="AH188" i="4"/>
  <c r="AG188" i="4"/>
  <c r="AF188" i="4"/>
  <c r="AE188" i="4"/>
  <c r="AD188" i="4"/>
  <c r="AC188" i="4"/>
  <c r="AK188" i="4" s="1"/>
  <c r="X188" i="4"/>
  <c r="W188" i="4"/>
  <c r="T188" i="4"/>
  <c r="Q188" i="4"/>
  <c r="O188" i="4"/>
  <c r="N188" i="4"/>
  <c r="M188" i="4"/>
  <c r="L188" i="4"/>
  <c r="P188" i="4" s="1"/>
  <c r="U188" i="4" s="1"/>
  <c r="AV187" i="4"/>
  <c r="AN187" i="4"/>
  <c r="AJ187" i="4"/>
  <c r="AI187" i="4"/>
  <c r="AH187" i="4"/>
  <c r="AG187" i="4"/>
  <c r="AF187" i="4"/>
  <c r="AE187" i="4"/>
  <c r="AD187" i="4"/>
  <c r="AC187" i="4"/>
  <c r="AK187" i="4" s="1"/>
  <c r="X187" i="4"/>
  <c r="W187" i="4"/>
  <c r="T187" i="4"/>
  <c r="Q187" i="4"/>
  <c r="O187" i="4"/>
  <c r="N187" i="4"/>
  <c r="M187" i="4"/>
  <c r="L187" i="4"/>
  <c r="P187" i="4" s="1"/>
  <c r="U187" i="4" s="1"/>
  <c r="AV186" i="4"/>
  <c r="AN186" i="4"/>
  <c r="AJ186" i="4"/>
  <c r="AI186" i="4"/>
  <c r="AH186" i="4"/>
  <c r="AG186" i="4"/>
  <c r="AF186" i="4"/>
  <c r="AE186" i="4"/>
  <c r="AD186" i="4"/>
  <c r="AC186" i="4"/>
  <c r="X186" i="4"/>
  <c r="W186" i="4"/>
  <c r="U186" i="4"/>
  <c r="T186" i="4"/>
  <c r="Q186" i="4"/>
  <c r="O186" i="4"/>
  <c r="N186" i="4"/>
  <c r="M186" i="4"/>
  <c r="L186" i="4"/>
  <c r="P186" i="4" s="1"/>
  <c r="AV185" i="4"/>
  <c r="AN185" i="4"/>
  <c r="AJ185" i="4"/>
  <c r="AI185" i="4"/>
  <c r="AH185" i="4"/>
  <c r="AG185" i="4"/>
  <c r="AF185" i="4"/>
  <c r="AE185" i="4"/>
  <c r="AD185" i="4"/>
  <c r="AC185" i="4"/>
  <c r="X185" i="4"/>
  <c r="W185" i="4"/>
  <c r="T185" i="4"/>
  <c r="Q185" i="4"/>
  <c r="O185" i="4"/>
  <c r="N185" i="4"/>
  <c r="M185" i="4"/>
  <c r="L185" i="4"/>
  <c r="P185" i="4" s="1"/>
  <c r="U185" i="4" s="1"/>
  <c r="AV184" i="4"/>
  <c r="AN184" i="4"/>
  <c r="AJ184" i="4"/>
  <c r="AI184" i="4"/>
  <c r="AH184" i="4"/>
  <c r="AG184" i="4"/>
  <c r="AF184" i="4"/>
  <c r="AE184" i="4"/>
  <c r="AD184" i="4"/>
  <c r="AC184" i="4"/>
  <c r="AK184" i="4" s="1"/>
  <c r="X184" i="4"/>
  <c r="W184" i="4"/>
  <c r="T184" i="4"/>
  <c r="Q184" i="4"/>
  <c r="O184" i="4"/>
  <c r="N184" i="4"/>
  <c r="M184" i="4"/>
  <c r="L184" i="4"/>
  <c r="P184" i="4" s="1"/>
  <c r="U184" i="4" s="1"/>
  <c r="AV183" i="4"/>
  <c r="AN183" i="4"/>
  <c r="AJ183" i="4"/>
  <c r="AI183" i="4"/>
  <c r="AH183" i="4"/>
  <c r="AG183" i="4"/>
  <c r="AF183" i="4"/>
  <c r="AE183" i="4"/>
  <c r="AD183" i="4"/>
  <c r="AC183" i="4"/>
  <c r="AK183" i="4" s="1"/>
  <c r="X183" i="4"/>
  <c r="W183" i="4"/>
  <c r="T183" i="4"/>
  <c r="R183" i="4" s="1"/>
  <c r="Q183" i="4"/>
  <c r="O183" i="4"/>
  <c r="N183" i="4"/>
  <c r="M183" i="4"/>
  <c r="L183" i="4"/>
  <c r="P183" i="4" s="1"/>
  <c r="U183" i="4" s="1"/>
  <c r="AV182" i="4"/>
  <c r="AN182" i="4"/>
  <c r="AJ182" i="4"/>
  <c r="AI182" i="4"/>
  <c r="AH182" i="4"/>
  <c r="AG182" i="4"/>
  <c r="AF182" i="4"/>
  <c r="AE182" i="4"/>
  <c r="AD182" i="4"/>
  <c r="AC182" i="4"/>
  <c r="X182" i="4"/>
  <c r="W182" i="4"/>
  <c r="T182" i="4"/>
  <c r="Q182" i="4"/>
  <c r="O182" i="4"/>
  <c r="N182" i="4"/>
  <c r="M182" i="4"/>
  <c r="L182" i="4"/>
  <c r="P182" i="4" s="1"/>
  <c r="U182" i="4" s="1"/>
  <c r="AV181" i="4"/>
  <c r="AN181" i="4"/>
  <c r="AJ181" i="4"/>
  <c r="AI181" i="4"/>
  <c r="AH181" i="4"/>
  <c r="AG181" i="4"/>
  <c r="AF181" i="4"/>
  <c r="AE181" i="4"/>
  <c r="AD181" i="4"/>
  <c r="AC181" i="4"/>
  <c r="X181" i="4"/>
  <c r="W181" i="4"/>
  <c r="T181" i="4"/>
  <c r="Q181" i="4"/>
  <c r="O181" i="4"/>
  <c r="N181" i="4"/>
  <c r="M181" i="4"/>
  <c r="L181" i="4"/>
  <c r="P181" i="4" s="1"/>
  <c r="U181" i="4" s="1"/>
  <c r="AV180" i="4"/>
  <c r="AN180" i="4"/>
  <c r="AJ180" i="4"/>
  <c r="AI180" i="4"/>
  <c r="AH180" i="4"/>
  <c r="AG180" i="4"/>
  <c r="AF180" i="4"/>
  <c r="AE180" i="4"/>
  <c r="AD180" i="4"/>
  <c r="AC180" i="4"/>
  <c r="AK180" i="4" s="1"/>
  <c r="X180" i="4"/>
  <c r="W180" i="4"/>
  <c r="T180" i="4"/>
  <c r="Q180" i="4"/>
  <c r="O180" i="4"/>
  <c r="N180" i="4"/>
  <c r="M180" i="4"/>
  <c r="L180" i="4"/>
  <c r="P180" i="4" s="1"/>
  <c r="U180" i="4" s="1"/>
  <c r="AV179" i="4"/>
  <c r="AN179" i="4"/>
  <c r="AJ179" i="4"/>
  <c r="AI179" i="4"/>
  <c r="AH179" i="4"/>
  <c r="AG179" i="4"/>
  <c r="AF179" i="4"/>
  <c r="AE179" i="4"/>
  <c r="AD179" i="4"/>
  <c r="AC179" i="4"/>
  <c r="AK179" i="4" s="1"/>
  <c r="X179" i="4"/>
  <c r="W179" i="4"/>
  <c r="T179" i="4"/>
  <c r="Q179" i="4"/>
  <c r="O179" i="4"/>
  <c r="N179" i="4"/>
  <c r="M179" i="4"/>
  <c r="L179" i="4"/>
  <c r="AV178" i="4"/>
  <c r="AN178" i="4"/>
  <c r="AJ178" i="4"/>
  <c r="AI178" i="4"/>
  <c r="AH178" i="4"/>
  <c r="AG178" i="4"/>
  <c r="AF178" i="4"/>
  <c r="AE178" i="4"/>
  <c r="AD178" i="4"/>
  <c r="AC178" i="4"/>
  <c r="AK178" i="4" s="1"/>
  <c r="X178" i="4"/>
  <c r="W178" i="4"/>
  <c r="T178" i="4"/>
  <c r="Q178" i="4"/>
  <c r="O178" i="4"/>
  <c r="N178" i="4"/>
  <c r="M178" i="4"/>
  <c r="L178" i="4"/>
  <c r="P178" i="4" s="1"/>
  <c r="U178" i="4" s="1"/>
  <c r="AV177" i="4"/>
  <c r="AN177" i="4"/>
  <c r="AJ177" i="4"/>
  <c r="AI177" i="4"/>
  <c r="AH177" i="4"/>
  <c r="AG177" i="4"/>
  <c r="AF177" i="4"/>
  <c r="AE177" i="4"/>
  <c r="AD177" i="4"/>
  <c r="AC177" i="4"/>
  <c r="AK177" i="4" s="1"/>
  <c r="X177" i="4"/>
  <c r="W177" i="4"/>
  <c r="T177" i="4"/>
  <c r="Q177" i="4"/>
  <c r="O177" i="4"/>
  <c r="N177" i="4"/>
  <c r="M177" i="4"/>
  <c r="L177" i="4"/>
  <c r="P177" i="4" s="1"/>
  <c r="U177" i="4" s="1"/>
  <c r="AV176" i="4"/>
  <c r="AN176" i="4"/>
  <c r="AJ176" i="4"/>
  <c r="AI176" i="4"/>
  <c r="AH176" i="4"/>
  <c r="AG176" i="4"/>
  <c r="AF176" i="4"/>
  <c r="AE176" i="4"/>
  <c r="AD176" i="4"/>
  <c r="AC176" i="4"/>
  <c r="AK176" i="4" s="1"/>
  <c r="X176" i="4"/>
  <c r="W176" i="4"/>
  <c r="T176" i="4"/>
  <c r="Q176" i="4"/>
  <c r="O176" i="4"/>
  <c r="N176" i="4"/>
  <c r="M176" i="4"/>
  <c r="L176" i="4"/>
  <c r="P176" i="4" s="1"/>
  <c r="U176" i="4" s="1"/>
  <c r="AV175" i="4"/>
  <c r="AN175" i="4"/>
  <c r="AJ175" i="4"/>
  <c r="AI175" i="4"/>
  <c r="AH175" i="4"/>
  <c r="AG175" i="4"/>
  <c r="AF175" i="4"/>
  <c r="AE175" i="4"/>
  <c r="AD175" i="4"/>
  <c r="AC175" i="4"/>
  <c r="X175" i="4"/>
  <c r="W175" i="4"/>
  <c r="U175" i="4"/>
  <c r="T175" i="4"/>
  <c r="Q175" i="4"/>
  <c r="O175" i="4"/>
  <c r="N175" i="4"/>
  <c r="M175" i="4"/>
  <c r="L175" i="4"/>
  <c r="P175" i="4" s="1"/>
  <c r="AV174" i="4"/>
  <c r="AN174" i="4"/>
  <c r="AJ174" i="4"/>
  <c r="AI174" i="4"/>
  <c r="AH174" i="4"/>
  <c r="AG174" i="4"/>
  <c r="AF174" i="4"/>
  <c r="AE174" i="4"/>
  <c r="AD174" i="4"/>
  <c r="AC174" i="4"/>
  <c r="AK174" i="4" s="1"/>
  <c r="X174" i="4"/>
  <c r="W174" i="4"/>
  <c r="T174" i="4"/>
  <c r="Q174" i="4"/>
  <c r="O174" i="4"/>
  <c r="N174" i="4"/>
  <c r="M174" i="4"/>
  <c r="L174" i="4"/>
  <c r="P174" i="4" s="1"/>
  <c r="U174" i="4" s="1"/>
  <c r="AV173" i="4"/>
  <c r="AN173" i="4"/>
  <c r="AJ173" i="4"/>
  <c r="AI173" i="4"/>
  <c r="AH173" i="4"/>
  <c r="AG173" i="4"/>
  <c r="AF173" i="4"/>
  <c r="AE173" i="4"/>
  <c r="AD173" i="4"/>
  <c r="AC173" i="4"/>
  <c r="AK173" i="4" s="1"/>
  <c r="X173" i="4"/>
  <c r="W173" i="4"/>
  <c r="T173" i="4"/>
  <c r="Q173" i="4"/>
  <c r="O173" i="4"/>
  <c r="N173" i="4"/>
  <c r="M173" i="4"/>
  <c r="L173" i="4"/>
  <c r="P173" i="4" s="1"/>
  <c r="U173" i="4" s="1"/>
  <c r="AV172" i="4"/>
  <c r="AN172" i="4"/>
  <c r="AJ172" i="4"/>
  <c r="AI172" i="4"/>
  <c r="AH172" i="4"/>
  <c r="AG172" i="4"/>
  <c r="AF172" i="4"/>
  <c r="AE172" i="4"/>
  <c r="AD172" i="4"/>
  <c r="AC172" i="4"/>
  <c r="AK172" i="4" s="1"/>
  <c r="X172" i="4"/>
  <c r="W172" i="4"/>
  <c r="T172" i="4"/>
  <c r="Q172" i="4"/>
  <c r="O172" i="4"/>
  <c r="N172" i="4"/>
  <c r="M172" i="4"/>
  <c r="L172" i="4"/>
  <c r="P172" i="4" s="1"/>
  <c r="U172" i="4" s="1"/>
  <c r="AV171" i="4"/>
  <c r="AN171" i="4"/>
  <c r="AJ171" i="4"/>
  <c r="AI171" i="4"/>
  <c r="AH171" i="4"/>
  <c r="AG171" i="4"/>
  <c r="AF171" i="4"/>
  <c r="AE171" i="4"/>
  <c r="AD171" i="4"/>
  <c r="AC171" i="4"/>
  <c r="AK171" i="4" s="1"/>
  <c r="X171" i="4"/>
  <c r="W171" i="4"/>
  <c r="T171" i="4"/>
  <c r="Q171" i="4"/>
  <c r="O171" i="4"/>
  <c r="N171" i="4"/>
  <c r="M171" i="4"/>
  <c r="L171" i="4"/>
  <c r="AV170" i="4"/>
  <c r="AN170" i="4"/>
  <c r="AJ170" i="4"/>
  <c r="AI170" i="4"/>
  <c r="AH170" i="4"/>
  <c r="AG170" i="4"/>
  <c r="AF170" i="4"/>
  <c r="AE170" i="4"/>
  <c r="AD170" i="4"/>
  <c r="AC170" i="4"/>
  <c r="AK170" i="4" s="1"/>
  <c r="X170" i="4"/>
  <c r="W170" i="4"/>
  <c r="T170" i="4"/>
  <c r="Q170" i="4"/>
  <c r="O170" i="4"/>
  <c r="N170" i="4"/>
  <c r="M170" i="4"/>
  <c r="L170" i="4"/>
  <c r="P170" i="4" s="1"/>
  <c r="U170" i="4" s="1"/>
  <c r="AV169" i="4"/>
  <c r="AN169" i="4"/>
  <c r="AJ169" i="4"/>
  <c r="AI169" i="4"/>
  <c r="AH169" i="4"/>
  <c r="AG169" i="4"/>
  <c r="AF169" i="4"/>
  <c r="AE169" i="4"/>
  <c r="AD169" i="4"/>
  <c r="AC169" i="4"/>
  <c r="AK169" i="4" s="1"/>
  <c r="X169" i="4"/>
  <c r="W169" i="4"/>
  <c r="T169" i="4"/>
  <c r="Q169" i="4"/>
  <c r="O169" i="4"/>
  <c r="N169" i="4"/>
  <c r="M169" i="4"/>
  <c r="L169" i="4"/>
  <c r="P169" i="4" s="1"/>
  <c r="U169" i="4" s="1"/>
  <c r="AV168" i="4"/>
  <c r="AN168" i="4"/>
  <c r="AJ168" i="4"/>
  <c r="AI168" i="4"/>
  <c r="AH168" i="4"/>
  <c r="AG168" i="4"/>
  <c r="AF168" i="4"/>
  <c r="AE168" i="4"/>
  <c r="AD168" i="4"/>
  <c r="AC168" i="4"/>
  <c r="AK168" i="4" s="1"/>
  <c r="X168" i="4"/>
  <c r="W168" i="4"/>
  <c r="T168" i="4"/>
  <c r="Q168" i="4"/>
  <c r="O168" i="4"/>
  <c r="N168" i="4"/>
  <c r="M168" i="4"/>
  <c r="L168" i="4"/>
  <c r="P168" i="4" s="1"/>
  <c r="U168" i="4" s="1"/>
  <c r="AV167" i="4"/>
  <c r="AN167" i="4"/>
  <c r="AJ167" i="4"/>
  <c r="AI167" i="4"/>
  <c r="AH167" i="4"/>
  <c r="AG167" i="4"/>
  <c r="AF167" i="4"/>
  <c r="AE167" i="4"/>
  <c r="AD167" i="4"/>
  <c r="AC167" i="4"/>
  <c r="X167" i="4"/>
  <c r="W167" i="4"/>
  <c r="T167" i="4"/>
  <c r="Q167" i="4"/>
  <c r="O167" i="4"/>
  <c r="N167" i="4"/>
  <c r="M167" i="4"/>
  <c r="L167" i="4"/>
  <c r="P167" i="4" s="1"/>
  <c r="U167" i="4" s="1"/>
  <c r="AV166" i="4"/>
  <c r="AN166" i="4"/>
  <c r="AJ166" i="4"/>
  <c r="AI166" i="4"/>
  <c r="AH166" i="4"/>
  <c r="AG166" i="4"/>
  <c r="AF166" i="4"/>
  <c r="AE166" i="4"/>
  <c r="AD166" i="4"/>
  <c r="AC166" i="4"/>
  <c r="AK166" i="4" s="1"/>
  <c r="X166" i="4"/>
  <c r="W166" i="4"/>
  <c r="T166" i="4"/>
  <c r="Q166" i="4"/>
  <c r="O166" i="4"/>
  <c r="N166" i="4"/>
  <c r="M166" i="4"/>
  <c r="L166" i="4"/>
  <c r="AV165" i="4"/>
  <c r="AN165" i="4"/>
  <c r="AJ165" i="4"/>
  <c r="AI165" i="4"/>
  <c r="AH165" i="4"/>
  <c r="AG165" i="4"/>
  <c r="AF165" i="4"/>
  <c r="AE165" i="4"/>
  <c r="AD165" i="4"/>
  <c r="AC165" i="4"/>
  <c r="AK165" i="4" s="1"/>
  <c r="X165" i="4"/>
  <c r="W165" i="4"/>
  <c r="T165" i="4"/>
  <c r="Q165" i="4"/>
  <c r="O165" i="4"/>
  <c r="N165" i="4"/>
  <c r="M165" i="4"/>
  <c r="L165" i="4"/>
  <c r="P165" i="4" s="1"/>
  <c r="U165" i="4" s="1"/>
  <c r="AV164" i="4"/>
  <c r="AN164" i="4"/>
  <c r="AJ164" i="4"/>
  <c r="AI164" i="4"/>
  <c r="AH164" i="4"/>
  <c r="AG164" i="4"/>
  <c r="AF164" i="4"/>
  <c r="AE164" i="4"/>
  <c r="AD164" i="4"/>
  <c r="AC164" i="4"/>
  <c r="AK164" i="4" s="1"/>
  <c r="X164" i="4"/>
  <c r="W164" i="4"/>
  <c r="T164" i="4"/>
  <c r="Q164" i="4"/>
  <c r="O164" i="4"/>
  <c r="N164" i="4"/>
  <c r="M164" i="4"/>
  <c r="L164" i="4"/>
  <c r="P164" i="4" s="1"/>
  <c r="U164" i="4" s="1"/>
  <c r="AV163" i="4"/>
  <c r="AN163" i="4"/>
  <c r="AJ163" i="4"/>
  <c r="AI163" i="4"/>
  <c r="AH163" i="4"/>
  <c r="AG163" i="4"/>
  <c r="AF163" i="4"/>
  <c r="AE163" i="4"/>
  <c r="AD163" i="4"/>
  <c r="AC163" i="4"/>
  <c r="X163" i="4"/>
  <c r="W163" i="4"/>
  <c r="T163" i="4"/>
  <c r="Q163" i="4"/>
  <c r="O163" i="4"/>
  <c r="N163" i="4"/>
  <c r="M163" i="4"/>
  <c r="L163" i="4"/>
  <c r="P163" i="4" s="1"/>
  <c r="U163" i="4" s="1"/>
  <c r="AV162" i="4"/>
  <c r="AN162" i="4"/>
  <c r="AJ162" i="4"/>
  <c r="AI162" i="4"/>
  <c r="AH162" i="4"/>
  <c r="AG162" i="4"/>
  <c r="AF162" i="4"/>
  <c r="AE162" i="4"/>
  <c r="AD162" i="4"/>
  <c r="AC162" i="4"/>
  <c r="AK162" i="4" s="1"/>
  <c r="X162" i="4"/>
  <c r="W162" i="4"/>
  <c r="T162" i="4"/>
  <c r="Q162" i="4"/>
  <c r="O162" i="4"/>
  <c r="N162" i="4"/>
  <c r="M162" i="4"/>
  <c r="L162" i="4"/>
  <c r="AV161" i="4"/>
  <c r="AN161" i="4"/>
  <c r="AJ161" i="4"/>
  <c r="AI161" i="4"/>
  <c r="AH161" i="4"/>
  <c r="AG161" i="4"/>
  <c r="AF161" i="4"/>
  <c r="AE161" i="4"/>
  <c r="AD161" i="4"/>
  <c r="AC161" i="4"/>
  <c r="AK161" i="4" s="1"/>
  <c r="X161" i="4"/>
  <c r="W161" i="4"/>
  <c r="T161" i="4"/>
  <c r="Q161" i="4"/>
  <c r="O161" i="4"/>
  <c r="N161" i="4"/>
  <c r="M161" i="4"/>
  <c r="L161" i="4"/>
  <c r="P161" i="4" s="1"/>
  <c r="U161" i="4" s="1"/>
  <c r="AV160" i="4"/>
  <c r="AN160" i="4"/>
  <c r="AJ160" i="4"/>
  <c r="AI160" i="4"/>
  <c r="AH160" i="4"/>
  <c r="AG160" i="4"/>
  <c r="AF160" i="4"/>
  <c r="AE160" i="4"/>
  <c r="AD160" i="4"/>
  <c r="AC160" i="4"/>
  <c r="AK160" i="4" s="1"/>
  <c r="X160" i="4"/>
  <c r="W160" i="4"/>
  <c r="T160" i="4"/>
  <c r="Q160" i="4"/>
  <c r="O160" i="4"/>
  <c r="N160" i="4"/>
  <c r="M160" i="4"/>
  <c r="L160" i="4"/>
  <c r="P160" i="4" s="1"/>
  <c r="U160" i="4" s="1"/>
  <c r="AV159" i="4"/>
  <c r="AN159" i="4"/>
  <c r="AJ159" i="4"/>
  <c r="AI159" i="4"/>
  <c r="AH159" i="4"/>
  <c r="AG159" i="4"/>
  <c r="AF159" i="4"/>
  <c r="AE159" i="4"/>
  <c r="AD159" i="4"/>
  <c r="AC159" i="4"/>
  <c r="X159" i="4"/>
  <c r="W159" i="4"/>
  <c r="T159" i="4"/>
  <c r="Q159" i="4"/>
  <c r="O159" i="4"/>
  <c r="N159" i="4"/>
  <c r="M159" i="4"/>
  <c r="L159" i="4"/>
  <c r="P159" i="4" s="1"/>
  <c r="U159" i="4" s="1"/>
  <c r="AV158" i="4"/>
  <c r="AN158" i="4"/>
  <c r="AJ158" i="4"/>
  <c r="AI158" i="4"/>
  <c r="AH158" i="4"/>
  <c r="AG158" i="4"/>
  <c r="AF158" i="4"/>
  <c r="AE158" i="4"/>
  <c r="AD158" i="4"/>
  <c r="AC158" i="4"/>
  <c r="AK158" i="4" s="1"/>
  <c r="X158" i="4"/>
  <c r="W158" i="4"/>
  <c r="T158" i="4"/>
  <c r="Q158" i="4"/>
  <c r="O158" i="4"/>
  <c r="N158" i="4"/>
  <c r="M158" i="4"/>
  <c r="L158" i="4"/>
  <c r="AV157" i="4"/>
  <c r="AN157" i="4"/>
  <c r="AJ157" i="4"/>
  <c r="AI157" i="4"/>
  <c r="AH157" i="4"/>
  <c r="AG157" i="4"/>
  <c r="AF157" i="4"/>
  <c r="AE157" i="4"/>
  <c r="AD157" i="4"/>
  <c r="AC157" i="4"/>
  <c r="AK157" i="4" s="1"/>
  <c r="X157" i="4"/>
  <c r="W157" i="4"/>
  <c r="T157" i="4"/>
  <c r="Q157" i="4"/>
  <c r="O157" i="4"/>
  <c r="N157" i="4"/>
  <c r="M157" i="4"/>
  <c r="L157" i="4"/>
  <c r="P157" i="4" s="1"/>
  <c r="U157" i="4" s="1"/>
  <c r="AV156" i="4"/>
  <c r="AN156" i="4"/>
  <c r="AJ156" i="4"/>
  <c r="AI156" i="4"/>
  <c r="AH156" i="4"/>
  <c r="AG156" i="4"/>
  <c r="AF156" i="4"/>
  <c r="AE156" i="4"/>
  <c r="AD156" i="4"/>
  <c r="AC156" i="4"/>
  <c r="AK156" i="4" s="1"/>
  <c r="X156" i="4"/>
  <c r="W156" i="4"/>
  <c r="T156" i="4"/>
  <c r="Q156" i="4"/>
  <c r="O156" i="4"/>
  <c r="N156" i="4"/>
  <c r="M156" i="4"/>
  <c r="L156" i="4"/>
  <c r="P156" i="4" s="1"/>
  <c r="U156" i="4" s="1"/>
  <c r="AV155" i="4"/>
  <c r="AN155" i="4"/>
  <c r="AJ155" i="4"/>
  <c r="AI155" i="4"/>
  <c r="AH155" i="4"/>
  <c r="AG155" i="4"/>
  <c r="AF155" i="4"/>
  <c r="AE155" i="4"/>
  <c r="AD155" i="4"/>
  <c r="AC155" i="4"/>
  <c r="X155" i="4"/>
  <c r="W155" i="4"/>
  <c r="T155" i="4"/>
  <c r="Q155" i="4"/>
  <c r="O155" i="4"/>
  <c r="N155" i="4"/>
  <c r="M155" i="4"/>
  <c r="L155" i="4"/>
  <c r="P155" i="4" s="1"/>
  <c r="U155" i="4" s="1"/>
  <c r="AV154" i="4"/>
  <c r="AN154" i="4"/>
  <c r="AJ154" i="4"/>
  <c r="AI154" i="4"/>
  <c r="AH154" i="4"/>
  <c r="AG154" i="4"/>
  <c r="AF154" i="4"/>
  <c r="AE154" i="4"/>
  <c r="AD154" i="4"/>
  <c r="AC154" i="4"/>
  <c r="AK154" i="4" s="1"/>
  <c r="X154" i="4"/>
  <c r="W154" i="4"/>
  <c r="T154" i="4"/>
  <c r="Q154" i="4"/>
  <c r="O154" i="4"/>
  <c r="N154" i="4"/>
  <c r="M154" i="4"/>
  <c r="L154" i="4"/>
  <c r="AV153" i="4"/>
  <c r="AN153" i="4"/>
  <c r="AJ153" i="4"/>
  <c r="AI153" i="4"/>
  <c r="AH153" i="4"/>
  <c r="AG153" i="4"/>
  <c r="AF153" i="4"/>
  <c r="AE153" i="4"/>
  <c r="AD153" i="4"/>
  <c r="AC153" i="4"/>
  <c r="AK153" i="4" s="1"/>
  <c r="X153" i="4"/>
  <c r="W153" i="4"/>
  <c r="T153" i="4"/>
  <c r="Q153" i="4"/>
  <c r="O153" i="4"/>
  <c r="N153" i="4"/>
  <c r="M153" i="4"/>
  <c r="L153" i="4"/>
  <c r="AV152" i="4"/>
  <c r="AN152" i="4"/>
  <c r="AJ152" i="4"/>
  <c r="AI152" i="4"/>
  <c r="AH152" i="4"/>
  <c r="AG152" i="4"/>
  <c r="AF152" i="4"/>
  <c r="AE152" i="4"/>
  <c r="AD152" i="4"/>
  <c r="AC152" i="4"/>
  <c r="AK152" i="4" s="1"/>
  <c r="X152" i="4"/>
  <c r="W152" i="4"/>
  <c r="T152" i="4"/>
  <c r="Q152" i="4"/>
  <c r="O152" i="4"/>
  <c r="N152" i="4"/>
  <c r="M152" i="4"/>
  <c r="L152" i="4"/>
  <c r="P152" i="4" s="1"/>
  <c r="U152" i="4" s="1"/>
  <c r="AV151" i="4"/>
  <c r="AN151" i="4"/>
  <c r="AJ151" i="4"/>
  <c r="AI151" i="4"/>
  <c r="AH151" i="4"/>
  <c r="AG151" i="4"/>
  <c r="AF151" i="4"/>
  <c r="AE151" i="4"/>
  <c r="AD151" i="4"/>
  <c r="AC151" i="4"/>
  <c r="AK151" i="4" s="1"/>
  <c r="X151" i="4"/>
  <c r="W151" i="4"/>
  <c r="U151" i="4"/>
  <c r="T151" i="4"/>
  <c r="Q151" i="4"/>
  <c r="O151" i="4"/>
  <c r="N151" i="4"/>
  <c r="M151" i="4"/>
  <c r="L151" i="4"/>
  <c r="P151" i="4" s="1"/>
  <c r="AV150" i="4"/>
  <c r="AN150" i="4"/>
  <c r="AJ150" i="4"/>
  <c r="AI150" i="4"/>
  <c r="AH150" i="4"/>
  <c r="AG150" i="4"/>
  <c r="AF150" i="4"/>
  <c r="AE150" i="4"/>
  <c r="AD150" i="4"/>
  <c r="AC150" i="4"/>
  <c r="AK150" i="4" s="1"/>
  <c r="X150" i="4"/>
  <c r="W150" i="4"/>
  <c r="T150" i="4"/>
  <c r="Q150" i="4"/>
  <c r="O150" i="4"/>
  <c r="N150" i="4"/>
  <c r="M150" i="4"/>
  <c r="L150" i="4"/>
  <c r="AV149" i="4"/>
  <c r="AN149" i="4"/>
  <c r="AJ149" i="4"/>
  <c r="AI149" i="4"/>
  <c r="AH149" i="4"/>
  <c r="AG149" i="4"/>
  <c r="AF149" i="4"/>
  <c r="AE149" i="4"/>
  <c r="AD149" i="4"/>
  <c r="AC149" i="4"/>
  <c r="AK149" i="4" s="1"/>
  <c r="X149" i="4"/>
  <c r="W149" i="4"/>
  <c r="T149" i="4"/>
  <c r="Q149" i="4"/>
  <c r="O149" i="4"/>
  <c r="N149" i="4"/>
  <c r="M149" i="4"/>
  <c r="L149" i="4"/>
  <c r="P149" i="4" s="1"/>
  <c r="U149" i="4" s="1"/>
  <c r="AV148" i="4"/>
  <c r="AN148" i="4"/>
  <c r="AJ148" i="4"/>
  <c r="AI148" i="4"/>
  <c r="AH148" i="4"/>
  <c r="AG148" i="4"/>
  <c r="AF148" i="4"/>
  <c r="AE148" i="4"/>
  <c r="AD148" i="4"/>
  <c r="AC148" i="4"/>
  <c r="AK148" i="4" s="1"/>
  <c r="X148" i="4"/>
  <c r="W148" i="4"/>
  <c r="T148" i="4"/>
  <c r="Q148" i="4"/>
  <c r="O148" i="4"/>
  <c r="N148" i="4"/>
  <c r="M148" i="4"/>
  <c r="L148" i="4"/>
  <c r="P148" i="4" s="1"/>
  <c r="U148" i="4" s="1"/>
  <c r="AV147" i="4"/>
  <c r="AN147" i="4"/>
  <c r="AJ147" i="4"/>
  <c r="AI147" i="4"/>
  <c r="AH147" i="4"/>
  <c r="AG147" i="4"/>
  <c r="AF147" i="4"/>
  <c r="AE147" i="4"/>
  <c r="AD147" i="4"/>
  <c r="AC147" i="4"/>
  <c r="AK147" i="4" s="1"/>
  <c r="X147" i="4"/>
  <c r="W147" i="4"/>
  <c r="T147" i="4"/>
  <c r="Q147" i="4"/>
  <c r="O147" i="4"/>
  <c r="N147" i="4"/>
  <c r="M147" i="4"/>
  <c r="L147" i="4"/>
  <c r="P147" i="4" s="1"/>
  <c r="U147" i="4" s="1"/>
  <c r="AV146" i="4"/>
  <c r="AN146" i="4"/>
  <c r="AJ146" i="4"/>
  <c r="AI146" i="4"/>
  <c r="AH146" i="4"/>
  <c r="AG146" i="4"/>
  <c r="AF146" i="4"/>
  <c r="AE146" i="4"/>
  <c r="AD146" i="4"/>
  <c r="AC146" i="4"/>
  <c r="AK146" i="4" s="1"/>
  <c r="X146" i="4"/>
  <c r="W146" i="4"/>
  <c r="T146" i="4"/>
  <c r="Q146" i="4"/>
  <c r="O146" i="4"/>
  <c r="N146" i="4"/>
  <c r="M146" i="4"/>
  <c r="L146" i="4"/>
  <c r="AV145" i="4"/>
  <c r="AN145" i="4"/>
  <c r="AJ145" i="4"/>
  <c r="AI145" i="4"/>
  <c r="AH145" i="4"/>
  <c r="AG145" i="4"/>
  <c r="AF145" i="4"/>
  <c r="AE145" i="4"/>
  <c r="AD145" i="4"/>
  <c r="AC145" i="4"/>
  <c r="AK145" i="4" s="1"/>
  <c r="X145" i="4"/>
  <c r="W145" i="4"/>
  <c r="T145" i="4"/>
  <c r="Q145" i="4"/>
  <c r="O145" i="4"/>
  <c r="N145" i="4"/>
  <c r="M145" i="4"/>
  <c r="L145" i="4"/>
  <c r="P145" i="4" s="1"/>
  <c r="U145" i="4" s="1"/>
  <c r="AV144" i="4"/>
  <c r="AN144" i="4"/>
  <c r="AJ144" i="4"/>
  <c r="AI144" i="4"/>
  <c r="AH144" i="4"/>
  <c r="AG144" i="4"/>
  <c r="AF144" i="4"/>
  <c r="AE144" i="4"/>
  <c r="AD144" i="4"/>
  <c r="AC144" i="4"/>
  <c r="AK144" i="4" s="1"/>
  <c r="X144" i="4"/>
  <c r="W144" i="4"/>
  <c r="U144" i="4"/>
  <c r="T144" i="4"/>
  <c r="Q144" i="4"/>
  <c r="O144" i="4"/>
  <c r="N144" i="4"/>
  <c r="M144" i="4"/>
  <c r="L144" i="4"/>
  <c r="P144" i="4" s="1"/>
  <c r="AV143" i="4"/>
  <c r="AN143" i="4"/>
  <c r="AJ143" i="4"/>
  <c r="AI143" i="4"/>
  <c r="AH143" i="4"/>
  <c r="AG143" i="4"/>
  <c r="AF143" i="4"/>
  <c r="AE143" i="4"/>
  <c r="AD143" i="4"/>
  <c r="AC143" i="4"/>
  <c r="AK143" i="4" s="1"/>
  <c r="X143" i="4"/>
  <c r="W143" i="4"/>
  <c r="T143" i="4"/>
  <c r="Q143" i="4"/>
  <c r="O143" i="4"/>
  <c r="N143" i="4"/>
  <c r="M143" i="4"/>
  <c r="L143" i="4"/>
  <c r="P143" i="4" s="1"/>
  <c r="U143" i="4" s="1"/>
  <c r="AV142" i="4"/>
  <c r="AN142" i="4"/>
  <c r="AJ142" i="4"/>
  <c r="AI142" i="4"/>
  <c r="AH142" i="4"/>
  <c r="AG142" i="4"/>
  <c r="AF142" i="4"/>
  <c r="AE142" i="4"/>
  <c r="AD142" i="4"/>
  <c r="AC142" i="4"/>
  <c r="AK142" i="4" s="1"/>
  <c r="X142" i="4"/>
  <c r="W142" i="4"/>
  <c r="T142" i="4"/>
  <c r="Q142" i="4"/>
  <c r="O142" i="4"/>
  <c r="N142" i="4"/>
  <c r="M142" i="4"/>
  <c r="L142" i="4"/>
  <c r="P142" i="4" s="1"/>
  <c r="U142" i="4" s="1"/>
  <c r="AV141" i="4"/>
  <c r="AN141" i="4"/>
  <c r="AJ141" i="4"/>
  <c r="AI141" i="4"/>
  <c r="AH141" i="4"/>
  <c r="AG141" i="4"/>
  <c r="AF141" i="4"/>
  <c r="AE141" i="4"/>
  <c r="AD141" i="4"/>
  <c r="AC141" i="4"/>
  <c r="X141" i="4"/>
  <c r="W141" i="4"/>
  <c r="T141" i="4"/>
  <c r="Q141" i="4"/>
  <c r="O141" i="4"/>
  <c r="N141" i="4"/>
  <c r="M141" i="4"/>
  <c r="L141" i="4"/>
  <c r="P141" i="4" s="1"/>
  <c r="U141" i="4" s="1"/>
  <c r="AV140" i="4"/>
  <c r="AN140" i="4"/>
  <c r="AJ140" i="4"/>
  <c r="AI140" i="4"/>
  <c r="AH140" i="4"/>
  <c r="AG140" i="4"/>
  <c r="AF140" i="4"/>
  <c r="AE140" i="4"/>
  <c r="AD140" i="4"/>
  <c r="AC140" i="4"/>
  <c r="X140" i="4"/>
  <c r="W140" i="4"/>
  <c r="T140" i="4"/>
  <c r="Q140" i="4"/>
  <c r="O140" i="4"/>
  <c r="N140" i="4"/>
  <c r="M140" i="4"/>
  <c r="L140" i="4"/>
  <c r="AV139" i="4"/>
  <c r="AN139" i="4"/>
  <c r="AJ139" i="4"/>
  <c r="AI139" i="4"/>
  <c r="AH139" i="4"/>
  <c r="AG139" i="4"/>
  <c r="AF139" i="4"/>
  <c r="AE139" i="4"/>
  <c r="AD139" i="4"/>
  <c r="AC139" i="4"/>
  <c r="AK139" i="4" s="1"/>
  <c r="X139" i="4"/>
  <c r="W139" i="4"/>
  <c r="T139" i="4"/>
  <c r="Q139" i="4"/>
  <c r="O139" i="4"/>
  <c r="N139" i="4"/>
  <c r="M139" i="4"/>
  <c r="L139" i="4"/>
  <c r="AV138" i="4"/>
  <c r="AN138" i="4"/>
  <c r="AJ138" i="4"/>
  <c r="AI138" i="4"/>
  <c r="AH138" i="4"/>
  <c r="AG138" i="4"/>
  <c r="AF138" i="4"/>
  <c r="AE138" i="4"/>
  <c r="AD138" i="4"/>
  <c r="AC138" i="4"/>
  <c r="AK138" i="4" s="1"/>
  <c r="X138" i="4"/>
  <c r="W138" i="4"/>
  <c r="T138" i="4"/>
  <c r="Q138" i="4"/>
  <c r="O138" i="4"/>
  <c r="N138" i="4"/>
  <c r="M138" i="4"/>
  <c r="L138" i="4"/>
  <c r="AV137" i="4"/>
  <c r="AN137" i="4"/>
  <c r="AJ137" i="4"/>
  <c r="AI137" i="4"/>
  <c r="AH137" i="4"/>
  <c r="AG137" i="4"/>
  <c r="AF137" i="4"/>
  <c r="AE137" i="4"/>
  <c r="AD137" i="4"/>
  <c r="AC137" i="4"/>
  <c r="X137" i="4"/>
  <c r="W137" i="4"/>
  <c r="T137" i="4"/>
  <c r="Q137" i="4"/>
  <c r="O137" i="4"/>
  <c r="N137" i="4"/>
  <c r="M137" i="4"/>
  <c r="L137" i="4"/>
  <c r="P137" i="4" s="1"/>
  <c r="U137" i="4" s="1"/>
  <c r="R137" i="4" s="1"/>
  <c r="AV136" i="4"/>
  <c r="AN136" i="4"/>
  <c r="AJ136" i="4"/>
  <c r="AI136" i="4"/>
  <c r="AH136" i="4"/>
  <c r="AG136" i="4"/>
  <c r="AF136" i="4"/>
  <c r="AE136" i="4"/>
  <c r="AD136" i="4"/>
  <c r="AC136" i="4"/>
  <c r="X136" i="4"/>
  <c r="W136" i="4"/>
  <c r="T136" i="4"/>
  <c r="Q136" i="4"/>
  <c r="O136" i="4"/>
  <c r="N136" i="4"/>
  <c r="M136" i="4"/>
  <c r="L136" i="4"/>
  <c r="P136" i="4" s="1"/>
  <c r="U136" i="4" s="1"/>
  <c r="R136" i="4" s="1"/>
  <c r="AV135" i="4"/>
  <c r="AN135" i="4"/>
  <c r="AJ135" i="4"/>
  <c r="AI135" i="4"/>
  <c r="AH135" i="4"/>
  <c r="AG135" i="4"/>
  <c r="AF135" i="4"/>
  <c r="AE135" i="4"/>
  <c r="AD135" i="4"/>
  <c r="AC135" i="4"/>
  <c r="AK135" i="4" s="1"/>
  <c r="X135" i="4"/>
  <c r="W135" i="4"/>
  <c r="T135" i="4"/>
  <c r="Q135" i="4"/>
  <c r="O135" i="4"/>
  <c r="N135" i="4"/>
  <c r="M135" i="4"/>
  <c r="L135" i="4"/>
  <c r="AV134" i="4"/>
  <c r="AN134" i="4"/>
  <c r="AJ134" i="4"/>
  <c r="AI134" i="4"/>
  <c r="AH134" i="4"/>
  <c r="AG134" i="4"/>
  <c r="AF134" i="4"/>
  <c r="AE134" i="4"/>
  <c r="AD134" i="4"/>
  <c r="AC134" i="4"/>
  <c r="AK134" i="4" s="1"/>
  <c r="X134" i="4"/>
  <c r="W134" i="4"/>
  <c r="T134" i="4"/>
  <c r="Q134" i="4"/>
  <c r="O134" i="4"/>
  <c r="N134" i="4"/>
  <c r="M134" i="4"/>
  <c r="L134" i="4"/>
  <c r="AV133" i="4"/>
  <c r="AN133" i="4"/>
  <c r="AJ133" i="4"/>
  <c r="AI133" i="4"/>
  <c r="AH133" i="4"/>
  <c r="AG133" i="4"/>
  <c r="AF133" i="4"/>
  <c r="AE133" i="4"/>
  <c r="AD133" i="4"/>
  <c r="AC133" i="4"/>
  <c r="X133" i="4"/>
  <c r="W133" i="4"/>
  <c r="T133" i="4"/>
  <c r="Q133" i="4"/>
  <c r="O133" i="4"/>
  <c r="N133" i="4"/>
  <c r="M133" i="4"/>
  <c r="L133" i="4"/>
  <c r="P133" i="4" s="1"/>
  <c r="U133" i="4" s="1"/>
  <c r="R133" i="4" s="1"/>
  <c r="AV132" i="4"/>
  <c r="AN132" i="4"/>
  <c r="AJ132" i="4"/>
  <c r="AI132" i="4"/>
  <c r="AH132" i="4"/>
  <c r="AG132" i="4"/>
  <c r="AF132" i="4"/>
  <c r="AE132" i="4"/>
  <c r="AD132" i="4"/>
  <c r="AC132" i="4"/>
  <c r="X132" i="4"/>
  <c r="W132" i="4"/>
  <c r="T132" i="4"/>
  <c r="Q132" i="4"/>
  <c r="O132" i="4"/>
  <c r="N132" i="4"/>
  <c r="M132" i="4"/>
  <c r="L132" i="4"/>
  <c r="P132" i="4" s="1"/>
  <c r="U132" i="4" s="1"/>
  <c r="R132" i="4" s="1"/>
  <c r="AV131" i="4"/>
  <c r="AN131" i="4"/>
  <c r="AJ131" i="4"/>
  <c r="AI131" i="4"/>
  <c r="AH131" i="4"/>
  <c r="AG131" i="4"/>
  <c r="AF131" i="4"/>
  <c r="AE131" i="4"/>
  <c r="AD131" i="4"/>
  <c r="AC131" i="4"/>
  <c r="AK131" i="4" s="1"/>
  <c r="X131" i="4"/>
  <c r="W131" i="4"/>
  <c r="T131" i="4"/>
  <c r="Q131" i="4"/>
  <c r="O131" i="4"/>
  <c r="N131" i="4"/>
  <c r="M131" i="4"/>
  <c r="L131" i="4"/>
  <c r="AV130" i="4"/>
  <c r="AN130" i="4"/>
  <c r="AJ130" i="4"/>
  <c r="AI130" i="4"/>
  <c r="AH130" i="4"/>
  <c r="AG130" i="4"/>
  <c r="AF130" i="4"/>
  <c r="AE130" i="4"/>
  <c r="AD130" i="4"/>
  <c r="AC130" i="4"/>
  <c r="AK130" i="4" s="1"/>
  <c r="X130" i="4"/>
  <c r="W130" i="4"/>
  <c r="T130" i="4"/>
  <c r="Q130" i="4"/>
  <c r="O130" i="4"/>
  <c r="N130" i="4"/>
  <c r="M130" i="4"/>
  <c r="L130" i="4"/>
  <c r="AV129" i="4"/>
  <c r="AN129" i="4"/>
  <c r="AJ129" i="4"/>
  <c r="AI129" i="4"/>
  <c r="AH129" i="4"/>
  <c r="AG129" i="4"/>
  <c r="AF129" i="4"/>
  <c r="AE129" i="4"/>
  <c r="AD129" i="4"/>
  <c r="AC129" i="4"/>
  <c r="X129" i="4"/>
  <c r="W129" i="4"/>
  <c r="T129" i="4"/>
  <c r="Q129" i="4"/>
  <c r="O129" i="4"/>
  <c r="N129" i="4"/>
  <c r="M129" i="4"/>
  <c r="L129" i="4"/>
  <c r="P129" i="4" s="1"/>
  <c r="U129" i="4" s="1"/>
  <c r="R129" i="4" s="1"/>
  <c r="AV128" i="4"/>
  <c r="AN128" i="4"/>
  <c r="AJ128" i="4"/>
  <c r="AI128" i="4"/>
  <c r="AH128" i="4"/>
  <c r="AG128" i="4"/>
  <c r="AF128" i="4"/>
  <c r="AE128" i="4"/>
  <c r="AD128" i="4"/>
  <c r="AC128" i="4"/>
  <c r="X128" i="4"/>
  <c r="W128" i="4"/>
  <c r="T128" i="4"/>
  <c r="Q128" i="4"/>
  <c r="O128" i="4"/>
  <c r="N128" i="4"/>
  <c r="M128" i="4"/>
  <c r="L128" i="4"/>
  <c r="P128" i="4" s="1"/>
  <c r="U128" i="4" s="1"/>
  <c r="R128" i="4" s="1"/>
  <c r="AV127" i="4"/>
  <c r="AN127" i="4"/>
  <c r="AJ127" i="4"/>
  <c r="AI127" i="4"/>
  <c r="AH127" i="4"/>
  <c r="AG127" i="4"/>
  <c r="AF127" i="4"/>
  <c r="AE127" i="4"/>
  <c r="AD127" i="4"/>
  <c r="AC127" i="4"/>
  <c r="AK127" i="4" s="1"/>
  <c r="X127" i="4"/>
  <c r="W127" i="4"/>
  <c r="T127" i="4"/>
  <c r="Q127" i="4"/>
  <c r="O127" i="4"/>
  <c r="N127" i="4"/>
  <c r="M127" i="4"/>
  <c r="L127" i="4"/>
  <c r="AV126" i="4"/>
  <c r="AN126" i="4"/>
  <c r="AJ126" i="4"/>
  <c r="AI126" i="4"/>
  <c r="AH126" i="4"/>
  <c r="AG126" i="4"/>
  <c r="AF126" i="4"/>
  <c r="AE126" i="4"/>
  <c r="AD126" i="4"/>
  <c r="AC126" i="4"/>
  <c r="AK126" i="4" s="1"/>
  <c r="X126" i="4"/>
  <c r="W126" i="4"/>
  <c r="T126" i="4"/>
  <c r="Q126" i="4"/>
  <c r="O126" i="4"/>
  <c r="N126" i="4"/>
  <c r="M126" i="4"/>
  <c r="L126" i="4"/>
  <c r="AV125" i="4"/>
  <c r="AN125" i="4"/>
  <c r="AJ125" i="4"/>
  <c r="AI125" i="4"/>
  <c r="AH125" i="4"/>
  <c r="AG125" i="4"/>
  <c r="AF125" i="4"/>
  <c r="AE125" i="4"/>
  <c r="AD125" i="4"/>
  <c r="AC125" i="4"/>
  <c r="X125" i="4"/>
  <c r="W125" i="4"/>
  <c r="T125" i="4"/>
  <c r="Q125" i="4"/>
  <c r="O125" i="4"/>
  <c r="N125" i="4"/>
  <c r="M125" i="4"/>
  <c r="L125" i="4"/>
  <c r="P125" i="4" s="1"/>
  <c r="U125" i="4" s="1"/>
  <c r="R125" i="4" s="1"/>
  <c r="AV124" i="4"/>
  <c r="AN124" i="4"/>
  <c r="AJ124" i="4"/>
  <c r="AI124" i="4"/>
  <c r="AH124" i="4"/>
  <c r="AG124" i="4"/>
  <c r="AF124" i="4"/>
  <c r="AE124" i="4"/>
  <c r="AD124" i="4"/>
  <c r="AC124" i="4"/>
  <c r="X124" i="4"/>
  <c r="W124" i="4"/>
  <c r="T124" i="4"/>
  <c r="Q124" i="4"/>
  <c r="O124" i="4"/>
  <c r="N124" i="4"/>
  <c r="M124" i="4"/>
  <c r="L124" i="4"/>
  <c r="P124" i="4" s="1"/>
  <c r="U124" i="4" s="1"/>
  <c r="R124" i="4" s="1"/>
  <c r="AV123" i="4"/>
  <c r="AN123" i="4"/>
  <c r="AJ123" i="4"/>
  <c r="AI123" i="4"/>
  <c r="AH123" i="4"/>
  <c r="AG123" i="4"/>
  <c r="AF123" i="4"/>
  <c r="AE123" i="4"/>
  <c r="AD123" i="4"/>
  <c r="AC123" i="4"/>
  <c r="AK123" i="4" s="1"/>
  <c r="X123" i="4"/>
  <c r="W123" i="4"/>
  <c r="T123" i="4"/>
  <c r="Q123" i="4"/>
  <c r="O123" i="4"/>
  <c r="N123" i="4"/>
  <c r="M123" i="4"/>
  <c r="L123" i="4"/>
  <c r="AV122" i="4"/>
  <c r="AN122" i="4"/>
  <c r="AJ122" i="4"/>
  <c r="AI122" i="4"/>
  <c r="AH122" i="4"/>
  <c r="AG122" i="4"/>
  <c r="AF122" i="4"/>
  <c r="AE122" i="4"/>
  <c r="AD122" i="4"/>
  <c r="AC122" i="4"/>
  <c r="AK122" i="4" s="1"/>
  <c r="X122" i="4"/>
  <c r="W122" i="4"/>
  <c r="T122" i="4"/>
  <c r="Q122" i="4"/>
  <c r="O122" i="4"/>
  <c r="N122" i="4"/>
  <c r="M122" i="4"/>
  <c r="L122" i="4"/>
  <c r="AV121" i="4"/>
  <c r="AN121" i="4"/>
  <c r="AJ121" i="4"/>
  <c r="AI121" i="4"/>
  <c r="AH121" i="4"/>
  <c r="AG121" i="4"/>
  <c r="AF121" i="4"/>
  <c r="AE121" i="4"/>
  <c r="AD121" i="4"/>
  <c r="AC121" i="4"/>
  <c r="X121" i="4"/>
  <c r="W121" i="4"/>
  <c r="T121" i="4"/>
  <c r="Q121" i="4"/>
  <c r="O121" i="4"/>
  <c r="N121" i="4"/>
  <c r="M121" i="4"/>
  <c r="L121" i="4"/>
  <c r="P121" i="4" s="1"/>
  <c r="U121" i="4" s="1"/>
  <c r="R121" i="4" s="1"/>
  <c r="AV120" i="4"/>
  <c r="AN120" i="4"/>
  <c r="AJ120" i="4"/>
  <c r="AI120" i="4"/>
  <c r="AH120" i="4"/>
  <c r="AG120" i="4"/>
  <c r="AF120" i="4"/>
  <c r="AE120" i="4"/>
  <c r="AD120" i="4"/>
  <c r="AC120" i="4"/>
  <c r="X120" i="4"/>
  <c r="W120" i="4"/>
  <c r="T120" i="4"/>
  <c r="Q120" i="4"/>
  <c r="O120" i="4"/>
  <c r="N120" i="4"/>
  <c r="M120" i="4"/>
  <c r="L120" i="4"/>
  <c r="P120" i="4" s="1"/>
  <c r="U120" i="4" s="1"/>
  <c r="R120" i="4" s="1"/>
  <c r="AV119" i="4"/>
  <c r="AN119" i="4"/>
  <c r="AJ119" i="4"/>
  <c r="AI119" i="4"/>
  <c r="AH119" i="4"/>
  <c r="AG119" i="4"/>
  <c r="AF119" i="4"/>
  <c r="AE119" i="4"/>
  <c r="AD119" i="4"/>
  <c r="AC119" i="4"/>
  <c r="AK119" i="4" s="1"/>
  <c r="X119" i="4"/>
  <c r="W119" i="4"/>
  <c r="T119" i="4"/>
  <c r="Q119" i="4"/>
  <c r="O119" i="4"/>
  <c r="N119" i="4"/>
  <c r="M119" i="4"/>
  <c r="L119" i="4"/>
  <c r="AV118" i="4"/>
  <c r="AN118" i="4"/>
  <c r="AJ118" i="4"/>
  <c r="AI118" i="4"/>
  <c r="AH118" i="4"/>
  <c r="AG118" i="4"/>
  <c r="AF118" i="4"/>
  <c r="AE118" i="4"/>
  <c r="AD118" i="4"/>
  <c r="AC118" i="4"/>
  <c r="AK118" i="4" s="1"/>
  <c r="X118" i="4"/>
  <c r="W118" i="4"/>
  <c r="T118" i="4"/>
  <c r="Q118" i="4"/>
  <c r="O118" i="4"/>
  <c r="N118" i="4"/>
  <c r="M118" i="4"/>
  <c r="L118" i="4"/>
  <c r="AV117" i="4"/>
  <c r="AN117" i="4"/>
  <c r="AJ117" i="4"/>
  <c r="AI117" i="4"/>
  <c r="AH117" i="4"/>
  <c r="AG117" i="4"/>
  <c r="AF117" i="4"/>
  <c r="AE117" i="4"/>
  <c r="AD117" i="4"/>
  <c r="AC117" i="4"/>
  <c r="X117" i="4"/>
  <c r="W117" i="4"/>
  <c r="T117" i="4"/>
  <c r="Q117" i="4"/>
  <c r="O117" i="4"/>
  <c r="N117" i="4"/>
  <c r="M117" i="4"/>
  <c r="L117" i="4"/>
  <c r="P117" i="4" s="1"/>
  <c r="U117" i="4" s="1"/>
  <c r="R117" i="4" s="1"/>
  <c r="AV116" i="4"/>
  <c r="AN116" i="4"/>
  <c r="AJ116" i="4"/>
  <c r="AI116" i="4"/>
  <c r="AH116" i="4"/>
  <c r="AG116" i="4"/>
  <c r="AF116" i="4"/>
  <c r="AE116" i="4"/>
  <c r="AD116" i="4"/>
  <c r="AC116" i="4"/>
  <c r="X116" i="4"/>
  <c r="W116" i="4"/>
  <c r="T116" i="4"/>
  <c r="Q116" i="4"/>
  <c r="O116" i="4"/>
  <c r="N116" i="4"/>
  <c r="M116" i="4"/>
  <c r="L116" i="4"/>
  <c r="P116" i="4" s="1"/>
  <c r="U116" i="4" s="1"/>
  <c r="R116" i="4" s="1"/>
  <c r="AV115" i="4"/>
  <c r="AN115" i="4"/>
  <c r="AJ115" i="4"/>
  <c r="AI115" i="4"/>
  <c r="AH115" i="4"/>
  <c r="AG115" i="4"/>
  <c r="AF115" i="4"/>
  <c r="AE115" i="4"/>
  <c r="AD115" i="4"/>
  <c r="AC115" i="4"/>
  <c r="AK115" i="4" s="1"/>
  <c r="X115" i="4"/>
  <c r="W115" i="4"/>
  <c r="T115" i="4"/>
  <c r="Q115" i="4"/>
  <c r="O115" i="4"/>
  <c r="N115" i="4"/>
  <c r="M115" i="4"/>
  <c r="L115" i="4"/>
  <c r="AV114" i="4"/>
  <c r="AN114" i="4"/>
  <c r="AJ114" i="4"/>
  <c r="AI114" i="4"/>
  <c r="AH114" i="4"/>
  <c r="AG114" i="4"/>
  <c r="AF114" i="4"/>
  <c r="AE114" i="4"/>
  <c r="AD114" i="4"/>
  <c r="AC114" i="4"/>
  <c r="AK114" i="4" s="1"/>
  <c r="X114" i="4"/>
  <c r="W114" i="4"/>
  <c r="T114" i="4"/>
  <c r="Q114" i="4"/>
  <c r="O114" i="4"/>
  <c r="N114" i="4"/>
  <c r="M114" i="4"/>
  <c r="L114" i="4"/>
  <c r="AV113" i="4"/>
  <c r="AN113" i="4"/>
  <c r="AJ113" i="4"/>
  <c r="AI113" i="4"/>
  <c r="AH113" i="4"/>
  <c r="AG113" i="4"/>
  <c r="AF113" i="4"/>
  <c r="AE113" i="4"/>
  <c r="AD113" i="4"/>
  <c r="AC113" i="4"/>
  <c r="X113" i="4"/>
  <c r="W113" i="4"/>
  <c r="T113" i="4"/>
  <c r="Q113" i="4"/>
  <c r="O113" i="4"/>
  <c r="N113" i="4"/>
  <c r="M113" i="4"/>
  <c r="L113" i="4"/>
  <c r="P113" i="4" s="1"/>
  <c r="U113" i="4" s="1"/>
  <c r="R113" i="4" s="1"/>
  <c r="AV112" i="4"/>
  <c r="AN112" i="4"/>
  <c r="AJ112" i="4"/>
  <c r="AI112" i="4"/>
  <c r="AH112" i="4"/>
  <c r="AG112" i="4"/>
  <c r="AF112" i="4"/>
  <c r="AE112" i="4"/>
  <c r="AD112" i="4"/>
  <c r="AC112" i="4"/>
  <c r="X112" i="4"/>
  <c r="W112" i="4"/>
  <c r="T112" i="4"/>
  <c r="Q112" i="4"/>
  <c r="O112" i="4"/>
  <c r="N112" i="4"/>
  <c r="M112" i="4"/>
  <c r="L112" i="4"/>
  <c r="P112" i="4" s="1"/>
  <c r="U112" i="4" s="1"/>
  <c r="R112" i="4" s="1"/>
  <c r="AV111" i="4"/>
  <c r="AN111" i="4"/>
  <c r="AJ111" i="4"/>
  <c r="AI111" i="4"/>
  <c r="AH111" i="4"/>
  <c r="AG111" i="4"/>
  <c r="AF111" i="4"/>
  <c r="AE111" i="4"/>
  <c r="AD111" i="4"/>
  <c r="AC111" i="4"/>
  <c r="AK111" i="4" s="1"/>
  <c r="X111" i="4"/>
  <c r="W111" i="4"/>
  <c r="T111" i="4"/>
  <c r="Q111" i="4"/>
  <c r="O111" i="4"/>
  <c r="N111" i="4"/>
  <c r="M111" i="4"/>
  <c r="L111" i="4"/>
  <c r="AV110" i="4"/>
  <c r="AN110" i="4"/>
  <c r="AJ110" i="4"/>
  <c r="AI110" i="4"/>
  <c r="AH110" i="4"/>
  <c r="AG110" i="4"/>
  <c r="AF110" i="4"/>
  <c r="AE110" i="4"/>
  <c r="AD110" i="4"/>
  <c r="AC110" i="4"/>
  <c r="AK110" i="4" s="1"/>
  <c r="X110" i="4"/>
  <c r="W110" i="4"/>
  <c r="T110" i="4"/>
  <c r="Q110" i="4"/>
  <c r="O110" i="4"/>
  <c r="N110" i="4"/>
  <c r="M110" i="4"/>
  <c r="L110" i="4"/>
  <c r="AV109" i="4"/>
  <c r="AN109" i="4"/>
  <c r="AJ109" i="4"/>
  <c r="AI109" i="4"/>
  <c r="AH109" i="4"/>
  <c r="AG109" i="4"/>
  <c r="AF109" i="4"/>
  <c r="AE109" i="4"/>
  <c r="AD109" i="4"/>
  <c r="AC109" i="4"/>
  <c r="X109" i="4"/>
  <c r="W109" i="4"/>
  <c r="T109" i="4"/>
  <c r="Q109" i="4"/>
  <c r="O109" i="4"/>
  <c r="N109" i="4"/>
  <c r="M109" i="4"/>
  <c r="L109" i="4"/>
  <c r="P109" i="4" s="1"/>
  <c r="U109" i="4" s="1"/>
  <c r="R109" i="4" s="1"/>
  <c r="AV108" i="4"/>
  <c r="AN108" i="4"/>
  <c r="AJ108" i="4"/>
  <c r="AI108" i="4"/>
  <c r="AH108" i="4"/>
  <c r="AG108" i="4"/>
  <c r="AF108" i="4"/>
  <c r="AE108" i="4"/>
  <c r="AD108" i="4"/>
  <c r="AC108" i="4"/>
  <c r="X108" i="4"/>
  <c r="W108" i="4"/>
  <c r="T108" i="4"/>
  <c r="Q108" i="4"/>
  <c r="O108" i="4"/>
  <c r="N108" i="4"/>
  <c r="M108" i="4"/>
  <c r="L108" i="4"/>
  <c r="P108" i="4" s="1"/>
  <c r="U108" i="4" s="1"/>
  <c r="R108" i="4" s="1"/>
  <c r="AV107" i="4"/>
  <c r="AN107" i="4"/>
  <c r="AJ107" i="4"/>
  <c r="AI107" i="4"/>
  <c r="AH107" i="4"/>
  <c r="AG107" i="4"/>
  <c r="AF107" i="4"/>
  <c r="AE107" i="4"/>
  <c r="AD107" i="4"/>
  <c r="AC107" i="4"/>
  <c r="AK107" i="4" s="1"/>
  <c r="X107" i="4"/>
  <c r="W107" i="4"/>
  <c r="T107" i="4"/>
  <c r="Q107" i="4"/>
  <c r="O107" i="4"/>
  <c r="N107" i="4"/>
  <c r="M107" i="4"/>
  <c r="L107" i="4"/>
  <c r="AV106" i="4"/>
  <c r="AN106" i="4"/>
  <c r="AJ106" i="4"/>
  <c r="AI106" i="4"/>
  <c r="AH106" i="4"/>
  <c r="AG106" i="4"/>
  <c r="AF106" i="4"/>
  <c r="AE106" i="4"/>
  <c r="AD106" i="4"/>
  <c r="AC106" i="4"/>
  <c r="AK106" i="4" s="1"/>
  <c r="X106" i="4"/>
  <c r="W106" i="4"/>
  <c r="T106" i="4"/>
  <c r="Q106" i="4"/>
  <c r="O106" i="4"/>
  <c r="N106" i="4"/>
  <c r="M106" i="4"/>
  <c r="L106" i="4"/>
  <c r="AV105" i="4"/>
  <c r="AN105" i="4"/>
  <c r="AJ105" i="4"/>
  <c r="AI105" i="4"/>
  <c r="AH105" i="4"/>
  <c r="AG105" i="4"/>
  <c r="AF105" i="4"/>
  <c r="AE105" i="4"/>
  <c r="AD105" i="4"/>
  <c r="AC105" i="4"/>
  <c r="X105" i="4"/>
  <c r="W105" i="4"/>
  <c r="T105" i="4"/>
  <c r="Q105" i="4"/>
  <c r="O105" i="4"/>
  <c r="N105" i="4"/>
  <c r="M105" i="4"/>
  <c r="L105" i="4"/>
  <c r="P105" i="4" s="1"/>
  <c r="U105" i="4" s="1"/>
  <c r="R105" i="4" s="1"/>
  <c r="AV104" i="4"/>
  <c r="AN104" i="4"/>
  <c r="AJ104" i="4"/>
  <c r="AI104" i="4"/>
  <c r="AH104" i="4"/>
  <c r="AG104" i="4"/>
  <c r="AF104" i="4"/>
  <c r="AE104" i="4"/>
  <c r="AD104" i="4"/>
  <c r="AC104" i="4"/>
  <c r="X104" i="4"/>
  <c r="W104" i="4"/>
  <c r="T104" i="4"/>
  <c r="Q104" i="4"/>
  <c r="O104" i="4"/>
  <c r="N104" i="4"/>
  <c r="M104" i="4"/>
  <c r="L104" i="4"/>
  <c r="P104" i="4" s="1"/>
  <c r="U104" i="4" s="1"/>
  <c r="R104" i="4" s="1"/>
  <c r="AV103" i="4"/>
  <c r="AN103" i="4"/>
  <c r="AJ103" i="4"/>
  <c r="AI103" i="4"/>
  <c r="AH103" i="4"/>
  <c r="AG103" i="4"/>
  <c r="AF103" i="4"/>
  <c r="AE103" i="4"/>
  <c r="AD103" i="4"/>
  <c r="AC103" i="4"/>
  <c r="AK103" i="4" s="1"/>
  <c r="X103" i="4"/>
  <c r="W103" i="4"/>
  <c r="T103" i="4"/>
  <c r="Q103" i="4"/>
  <c r="O103" i="4"/>
  <c r="N103" i="4"/>
  <c r="M103" i="4"/>
  <c r="L103" i="4"/>
  <c r="AV102" i="4"/>
  <c r="AN102" i="4"/>
  <c r="AJ102" i="4"/>
  <c r="AI102" i="4"/>
  <c r="AH102" i="4"/>
  <c r="AG102" i="4"/>
  <c r="AF102" i="4"/>
  <c r="AE102" i="4"/>
  <c r="AD102" i="4"/>
  <c r="AC102" i="4"/>
  <c r="AK102" i="4" s="1"/>
  <c r="X102" i="4"/>
  <c r="W102" i="4"/>
  <c r="T102" i="4"/>
  <c r="Q102" i="4"/>
  <c r="O102" i="4"/>
  <c r="N102" i="4"/>
  <c r="M102" i="4"/>
  <c r="L102" i="4"/>
  <c r="P102" i="4" s="1"/>
  <c r="U102" i="4" s="1"/>
  <c r="R102" i="4" s="1"/>
  <c r="AV101" i="4"/>
  <c r="AN101" i="4"/>
  <c r="AJ101" i="4"/>
  <c r="AI101" i="4"/>
  <c r="AH101" i="4"/>
  <c r="AG101" i="4"/>
  <c r="AF101" i="4"/>
  <c r="AE101" i="4"/>
  <c r="AD101" i="4"/>
  <c r="AC101" i="4"/>
  <c r="X101" i="4"/>
  <c r="W101" i="4"/>
  <c r="T101" i="4"/>
  <c r="Q101" i="4"/>
  <c r="O101" i="4"/>
  <c r="N101" i="4"/>
  <c r="M101" i="4"/>
  <c r="L101" i="4"/>
  <c r="P101" i="4" s="1"/>
  <c r="U101" i="4" s="1"/>
  <c r="R101" i="4" s="1"/>
  <c r="AV100" i="4"/>
  <c r="AN100" i="4"/>
  <c r="AJ100" i="4"/>
  <c r="AI100" i="4"/>
  <c r="AH100" i="4"/>
  <c r="AG100" i="4"/>
  <c r="AF100" i="4"/>
  <c r="AE100" i="4"/>
  <c r="AD100" i="4"/>
  <c r="AC100" i="4"/>
  <c r="X100" i="4"/>
  <c r="W100" i="4"/>
  <c r="T100" i="4"/>
  <c r="Q100" i="4"/>
  <c r="O100" i="4"/>
  <c r="N100" i="4"/>
  <c r="M100" i="4"/>
  <c r="L100" i="4"/>
  <c r="P100" i="4" s="1"/>
  <c r="U100" i="4" s="1"/>
  <c r="R100" i="4" s="1"/>
  <c r="AV99" i="4"/>
  <c r="AN99" i="4"/>
  <c r="AJ99" i="4"/>
  <c r="AI99" i="4"/>
  <c r="AH99" i="4"/>
  <c r="AG99" i="4"/>
  <c r="AF99" i="4"/>
  <c r="AE99" i="4"/>
  <c r="AD99" i="4"/>
  <c r="AC99" i="4"/>
  <c r="X99" i="4"/>
  <c r="W99" i="4"/>
  <c r="T99" i="4"/>
  <c r="Q99" i="4"/>
  <c r="O99" i="4"/>
  <c r="N99" i="4"/>
  <c r="M99" i="4"/>
  <c r="L99" i="4"/>
  <c r="P99" i="4" s="1"/>
  <c r="U99" i="4" s="1"/>
  <c r="R99" i="4" s="1"/>
  <c r="AV98" i="4"/>
  <c r="AN98" i="4"/>
  <c r="AJ98" i="4"/>
  <c r="AI98" i="4"/>
  <c r="AH98" i="4"/>
  <c r="AG98" i="4"/>
  <c r="AF98" i="4"/>
  <c r="AE98" i="4"/>
  <c r="AD98" i="4"/>
  <c r="AC98" i="4"/>
  <c r="X98" i="4"/>
  <c r="W98" i="4"/>
  <c r="T98" i="4"/>
  <c r="Q98" i="4"/>
  <c r="O98" i="4"/>
  <c r="N98" i="4"/>
  <c r="M98" i="4"/>
  <c r="L98" i="4"/>
  <c r="P98" i="4" s="1"/>
  <c r="U98" i="4" s="1"/>
  <c r="R98" i="4" s="1"/>
  <c r="AV97" i="4"/>
  <c r="AN97" i="4"/>
  <c r="AJ97" i="4"/>
  <c r="AI97" i="4"/>
  <c r="AH97" i="4"/>
  <c r="AG97" i="4"/>
  <c r="AF97" i="4"/>
  <c r="AE97" i="4"/>
  <c r="AD97" i="4"/>
  <c r="AC97" i="4"/>
  <c r="X97" i="4"/>
  <c r="W97" i="4"/>
  <c r="T97" i="4"/>
  <c r="Q97" i="4"/>
  <c r="O97" i="4"/>
  <c r="N97" i="4"/>
  <c r="M97" i="4"/>
  <c r="L97" i="4"/>
  <c r="P97" i="4" s="1"/>
  <c r="U97" i="4" s="1"/>
  <c r="R97" i="4" s="1"/>
  <c r="AV96" i="4"/>
  <c r="AN96" i="4"/>
  <c r="AJ96" i="4"/>
  <c r="AI96" i="4"/>
  <c r="AH96" i="4"/>
  <c r="AG96" i="4"/>
  <c r="AF96" i="4"/>
  <c r="AE96" i="4"/>
  <c r="AD96" i="4"/>
  <c r="AC96" i="4"/>
  <c r="X96" i="4"/>
  <c r="W96" i="4"/>
  <c r="T96" i="4"/>
  <c r="Q96" i="4"/>
  <c r="O96" i="4"/>
  <c r="N96" i="4"/>
  <c r="M96" i="4"/>
  <c r="L96" i="4"/>
  <c r="P96" i="4" s="1"/>
  <c r="U96" i="4" s="1"/>
  <c r="R96" i="4" s="1"/>
  <c r="AV95" i="4"/>
  <c r="AN95" i="4"/>
  <c r="AJ95" i="4"/>
  <c r="AI95" i="4"/>
  <c r="AH95" i="4"/>
  <c r="AG95" i="4"/>
  <c r="AF95" i="4"/>
  <c r="AE95" i="4"/>
  <c r="AD95" i="4"/>
  <c r="AC95" i="4"/>
  <c r="X95" i="4"/>
  <c r="W95" i="4"/>
  <c r="T95" i="4"/>
  <c r="Q95" i="4"/>
  <c r="O95" i="4"/>
  <c r="N95" i="4"/>
  <c r="M95" i="4"/>
  <c r="L95" i="4"/>
  <c r="P95" i="4" s="1"/>
  <c r="U95" i="4" s="1"/>
  <c r="R95" i="4" s="1"/>
  <c r="AV94" i="4"/>
  <c r="AN94" i="4"/>
  <c r="AJ94" i="4"/>
  <c r="AI94" i="4"/>
  <c r="AH94" i="4"/>
  <c r="AG94" i="4"/>
  <c r="AF94" i="4"/>
  <c r="AE94" i="4"/>
  <c r="AD94" i="4"/>
  <c r="AC94" i="4"/>
  <c r="X94" i="4"/>
  <c r="W94" i="4"/>
  <c r="T94" i="4"/>
  <c r="Q94" i="4"/>
  <c r="O94" i="4"/>
  <c r="N94" i="4"/>
  <c r="M94" i="4"/>
  <c r="L94" i="4"/>
  <c r="P94" i="4" s="1"/>
  <c r="U94" i="4" s="1"/>
  <c r="R94" i="4" s="1"/>
  <c r="AV93" i="4"/>
  <c r="AN93" i="4"/>
  <c r="AJ93" i="4"/>
  <c r="AI93" i="4"/>
  <c r="AH93" i="4"/>
  <c r="AG93" i="4"/>
  <c r="AF93" i="4"/>
  <c r="AE93" i="4"/>
  <c r="AD93" i="4"/>
  <c r="AC93" i="4"/>
  <c r="X93" i="4"/>
  <c r="W93" i="4"/>
  <c r="T93" i="4"/>
  <c r="Q93" i="4"/>
  <c r="O93" i="4"/>
  <c r="N93" i="4"/>
  <c r="M93" i="4"/>
  <c r="L93" i="4"/>
  <c r="P93" i="4" s="1"/>
  <c r="U93" i="4" s="1"/>
  <c r="R93" i="4" s="1"/>
  <c r="AV92" i="4"/>
  <c r="AN92" i="4"/>
  <c r="AJ92" i="4"/>
  <c r="AI92" i="4"/>
  <c r="AH92" i="4"/>
  <c r="AG92" i="4"/>
  <c r="AF92" i="4"/>
  <c r="AE92" i="4"/>
  <c r="AD92" i="4"/>
  <c r="AC92" i="4"/>
  <c r="X92" i="4"/>
  <c r="W92" i="4"/>
  <c r="T92" i="4"/>
  <c r="Q92" i="4"/>
  <c r="O92" i="4"/>
  <c r="N92" i="4"/>
  <c r="M92" i="4"/>
  <c r="L92" i="4"/>
  <c r="P92" i="4" s="1"/>
  <c r="U92" i="4" s="1"/>
  <c r="R92" i="4" s="1"/>
  <c r="AV91" i="4"/>
  <c r="AN91" i="4"/>
  <c r="AJ91" i="4"/>
  <c r="AI91" i="4"/>
  <c r="AH91" i="4"/>
  <c r="AG91" i="4"/>
  <c r="AF91" i="4"/>
  <c r="AE91" i="4"/>
  <c r="AD91" i="4"/>
  <c r="AC91" i="4"/>
  <c r="X91" i="4"/>
  <c r="W91" i="4"/>
  <c r="T91" i="4"/>
  <c r="Q91" i="4"/>
  <c r="O91" i="4"/>
  <c r="N91" i="4"/>
  <c r="M91" i="4"/>
  <c r="L91" i="4"/>
  <c r="P91" i="4" s="1"/>
  <c r="U91" i="4" s="1"/>
  <c r="R91" i="4" s="1"/>
  <c r="AV90" i="4"/>
  <c r="AN90" i="4"/>
  <c r="AJ90" i="4"/>
  <c r="AI90" i="4"/>
  <c r="AH90" i="4"/>
  <c r="AG90" i="4"/>
  <c r="AF90" i="4"/>
  <c r="AE90" i="4"/>
  <c r="AD90" i="4"/>
  <c r="AC90" i="4"/>
  <c r="X90" i="4"/>
  <c r="W90" i="4"/>
  <c r="T90" i="4"/>
  <c r="Q90" i="4"/>
  <c r="O90" i="4"/>
  <c r="N90" i="4"/>
  <c r="M90" i="4"/>
  <c r="L90" i="4"/>
  <c r="P90" i="4" s="1"/>
  <c r="U90" i="4" s="1"/>
  <c r="R90" i="4" s="1"/>
  <c r="AV89" i="4"/>
  <c r="AN89" i="4"/>
  <c r="AJ89" i="4"/>
  <c r="AI89" i="4"/>
  <c r="AH89" i="4"/>
  <c r="AG89" i="4"/>
  <c r="AF89" i="4"/>
  <c r="AE89" i="4"/>
  <c r="AD89" i="4"/>
  <c r="AC89" i="4"/>
  <c r="X89" i="4"/>
  <c r="W89" i="4"/>
  <c r="T89" i="4"/>
  <c r="Q89" i="4"/>
  <c r="O89" i="4"/>
  <c r="N89" i="4"/>
  <c r="M89" i="4"/>
  <c r="L89" i="4"/>
  <c r="P89" i="4" s="1"/>
  <c r="U89" i="4" s="1"/>
  <c r="R89" i="4" s="1"/>
  <c r="AV88" i="4"/>
  <c r="AN88" i="4"/>
  <c r="AJ88" i="4"/>
  <c r="AI88" i="4"/>
  <c r="AH88" i="4"/>
  <c r="AG88" i="4"/>
  <c r="AF88" i="4"/>
  <c r="AE88" i="4"/>
  <c r="AD88" i="4"/>
  <c r="AC88" i="4"/>
  <c r="X88" i="4"/>
  <c r="W88" i="4"/>
  <c r="T88" i="4"/>
  <c r="Q88" i="4"/>
  <c r="O88" i="4"/>
  <c r="N88" i="4"/>
  <c r="M88" i="4"/>
  <c r="L88" i="4"/>
  <c r="P88" i="4" s="1"/>
  <c r="U88" i="4" s="1"/>
  <c r="R88" i="4" s="1"/>
  <c r="AV87" i="4"/>
  <c r="AN87" i="4"/>
  <c r="AJ87" i="4"/>
  <c r="AI87" i="4"/>
  <c r="AH87" i="4"/>
  <c r="AG87" i="4"/>
  <c r="AF87" i="4"/>
  <c r="AE87" i="4"/>
  <c r="AD87" i="4"/>
  <c r="AC87" i="4"/>
  <c r="X87" i="4"/>
  <c r="W87" i="4"/>
  <c r="T87" i="4"/>
  <c r="Q87" i="4"/>
  <c r="O87" i="4"/>
  <c r="N87" i="4"/>
  <c r="M87" i="4"/>
  <c r="L87" i="4"/>
  <c r="P87" i="4" s="1"/>
  <c r="U87" i="4" s="1"/>
  <c r="R87" i="4" s="1"/>
  <c r="AV86" i="4"/>
  <c r="AN86" i="4"/>
  <c r="AJ86" i="4"/>
  <c r="AI86" i="4"/>
  <c r="AH86" i="4"/>
  <c r="AG86" i="4"/>
  <c r="AF86" i="4"/>
  <c r="AE86" i="4"/>
  <c r="AD86" i="4"/>
  <c r="AC86" i="4"/>
  <c r="X86" i="4"/>
  <c r="W86" i="4"/>
  <c r="T86" i="4"/>
  <c r="Q86" i="4"/>
  <c r="O86" i="4"/>
  <c r="N86" i="4"/>
  <c r="M86" i="4"/>
  <c r="L86" i="4"/>
  <c r="P86" i="4" s="1"/>
  <c r="U86" i="4" s="1"/>
  <c r="R86" i="4" s="1"/>
  <c r="AV85" i="4"/>
  <c r="AN85" i="4"/>
  <c r="AJ85" i="4"/>
  <c r="AI85" i="4"/>
  <c r="AH85" i="4"/>
  <c r="AG85" i="4"/>
  <c r="AF85" i="4"/>
  <c r="AE85" i="4"/>
  <c r="AD85" i="4"/>
  <c r="AC85" i="4"/>
  <c r="X85" i="4"/>
  <c r="W85" i="4"/>
  <c r="T85" i="4"/>
  <c r="Q85" i="4"/>
  <c r="O85" i="4"/>
  <c r="N85" i="4"/>
  <c r="M85" i="4"/>
  <c r="L85" i="4"/>
  <c r="P85" i="4" s="1"/>
  <c r="U85" i="4" s="1"/>
  <c r="R85" i="4" s="1"/>
  <c r="AV84" i="4"/>
  <c r="AN84" i="4"/>
  <c r="AJ84" i="4"/>
  <c r="AI84" i="4"/>
  <c r="AH84" i="4"/>
  <c r="AG84" i="4"/>
  <c r="AF84" i="4"/>
  <c r="AE84" i="4"/>
  <c r="AD84" i="4"/>
  <c r="AC84" i="4"/>
  <c r="X84" i="4"/>
  <c r="W84" i="4"/>
  <c r="T84" i="4"/>
  <c r="Q84" i="4"/>
  <c r="O84" i="4"/>
  <c r="N84" i="4"/>
  <c r="M84" i="4"/>
  <c r="L84" i="4"/>
  <c r="P84" i="4" s="1"/>
  <c r="U84" i="4" s="1"/>
  <c r="R84" i="4" s="1"/>
  <c r="AV83" i="4"/>
  <c r="AN83" i="4"/>
  <c r="AJ83" i="4"/>
  <c r="AI83" i="4"/>
  <c r="AH83" i="4"/>
  <c r="AG83" i="4"/>
  <c r="AF83" i="4"/>
  <c r="AE83" i="4"/>
  <c r="AD83" i="4"/>
  <c r="AC83" i="4"/>
  <c r="X83" i="4"/>
  <c r="W83" i="4"/>
  <c r="T83" i="4"/>
  <c r="Q83" i="4"/>
  <c r="O83" i="4"/>
  <c r="N83" i="4"/>
  <c r="M83" i="4"/>
  <c r="L83" i="4"/>
  <c r="P83" i="4" s="1"/>
  <c r="U83" i="4" s="1"/>
  <c r="R83" i="4" s="1"/>
  <c r="AV82" i="4"/>
  <c r="AN82" i="4"/>
  <c r="AJ82" i="4"/>
  <c r="AI82" i="4"/>
  <c r="AH82" i="4"/>
  <c r="AG82" i="4"/>
  <c r="AF82" i="4"/>
  <c r="AE82" i="4"/>
  <c r="AD82" i="4"/>
  <c r="AC82" i="4"/>
  <c r="AK82" i="4" s="1"/>
  <c r="X82" i="4"/>
  <c r="W82" i="4"/>
  <c r="T82" i="4"/>
  <c r="Q82" i="4"/>
  <c r="O82" i="4"/>
  <c r="N82" i="4"/>
  <c r="M82" i="4"/>
  <c r="L82" i="4"/>
  <c r="P82" i="4" s="1"/>
  <c r="U82" i="4" s="1"/>
  <c r="R82" i="4" s="1"/>
  <c r="AV81" i="4"/>
  <c r="AN81" i="4"/>
  <c r="AJ81" i="4"/>
  <c r="AI81" i="4"/>
  <c r="AH81" i="4"/>
  <c r="AG81" i="4"/>
  <c r="AF81" i="4"/>
  <c r="AE81" i="4"/>
  <c r="AD81" i="4"/>
  <c r="AC81" i="4"/>
  <c r="AK81" i="4" s="1"/>
  <c r="Z81" i="4"/>
  <c r="X81" i="4"/>
  <c r="W81" i="4"/>
  <c r="T81" i="4"/>
  <c r="R81" i="4" s="1"/>
  <c r="Q81" i="4"/>
  <c r="O81" i="4"/>
  <c r="N81" i="4"/>
  <c r="M81" i="4"/>
  <c r="L81" i="4"/>
  <c r="P81" i="4" s="1"/>
  <c r="U81" i="4" s="1"/>
  <c r="AV80" i="4"/>
  <c r="AN80" i="4"/>
  <c r="AJ80" i="4"/>
  <c r="AI80" i="4"/>
  <c r="AH80" i="4"/>
  <c r="AG80" i="4"/>
  <c r="AF80" i="4"/>
  <c r="AE80" i="4"/>
  <c r="AD80" i="4"/>
  <c r="AC80" i="4"/>
  <c r="AK80" i="4" s="1"/>
  <c r="Z80" i="4"/>
  <c r="X80" i="4"/>
  <c r="W80" i="4"/>
  <c r="T80" i="4"/>
  <c r="Q80" i="4"/>
  <c r="O80" i="4"/>
  <c r="N80" i="4"/>
  <c r="M80" i="4"/>
  <c r="L80" i="4"/>
  <c r="P80" i="4" s="1"/>
  <c r="U80" i="4" s="1"/>
  <c r="R80" i="4" s="1"/>
  <c r="AV79" i="4"/>
  <c r="AN79" i="4"/>
  <c r="AJ79" i="4"/>
  <c r="AI79" i="4"/>
  <c r="AH79" i="4"/>
  <c r="AG79" i="4"/>
  <c r="AF79" i="4"/>
  <c r="AE79" i="4"/>
  <c r="AD79" i="4"/>
  <c r="AC79" i="4"/>
  <c r="AK79" i="4" s="1"/>
  <c r="Z79" i="4"/>
  <c r="X79" i="4"/>
  <c r="W79" i="4"/>
  <c r="T79" i="4"/>
  <c r="R79" i="4" s="1"/>
  <c r="Q79" i="4"/>
  <c r="O79" i="4"/>
  <c r="N79" i="4"/>
  <c r="M79" i="4"/>
  <c r="L79" i="4"/>
  <c r="P79" i="4" s="1"/>
  <c r="U79" i="4" s="1"/>
  <c r="AV78" i="4"/>
  <c r="AN78" i="4"/>
  <c r="AJ78" i="4"/>
  <c r="AI78" i="4"/>
  <c r="AH78" i="4"/>
  <c r="AG78" i="4"/>
  <c r="AF78" i="4"/>
  <c r="AE78" i="4"/>
  <c r="AD78" i="4"/>
  <c r="AC78" i="4"/>
  <c r="AK78" i="4" s="1"/>
  <c r="Z78" i="4"/>
  <c r="X78" i="4"/>
  <c r="W78" i="4"/>
  <c r="T78" i="4"/>
  <c r="Q78" i="4"/>
  <c r="O78" i="4"/>
  <c r="N78" i="4"/>
  <c r="M78" i="4"/>
  <c r="L78" i="4"/>
  <c r="P78" i="4" s="1"/>
  <c r="U78" i="4" s="1"/>
  <c r="R78" i="4" s="1"/>
  <c r="AV77" i="4"/>
  <c r="AN77" i="4"/>
  <c r="AJ77" i="4"/>
  <c r="AI77" i="4"/>
  <c r="AH77" i="4"/>
  <c r="AG77" i="4"/>
  <c r="AF77" i="4"/>
  <c r="AE77" i="4"/>
  <c r="AD77" i="4"/>
  <c r="AC77" i="4"/>
  <c r="AK77" i="4" s="1"/>
  <c r="Z77" i="4"/>
  <c r="X77" i="4"/>
  <c r="W77" i="4"/>
  <c r="T77" i="4"/>
  <c r="R77" i="4" s="1"/>
  <c r="Q77" i="4"/>
  <c r="O77" i="4"/>
  <c r="N77" i="4"/>
  <c r="M77" i="4"/>
  <c r="L77" i="4"/>
  <c r="P77" i="4" s="1"/>
  <c r="U77" i="4" s="1"/>
  <c r="AV76" i="4"/>
  <c r="AN76" i="4"/>
  <c r="AJ76" i="4"/>
  <c r="AI76" i="4"/>
  <c r="AH76" i="4"/>
  <c r="AG76" i="4"/>
  <c r="AF76" i="4"/>
  <c r="AE76" i="4"/>
  <c r="AD76" i="4"/>
  <c r="AC76" i="4"/>
  <c r="AK76" i="4" s="1"/>
  <c r="Z76" i="4"/>
  <c r="X76" i="4"/>
  <c r="W76" i="4"/>
  <c r="T76" i="4"/>
  <c r="Q76" i="4"/>
  <c r="O76" i="4"/>
  <c r="N76" i="4"/>
  <c r="M76" i="4"/>
  <c r="L76" i="4"/>
  <c r="P76" i="4" s="1"/>
  <c r="U76" i="4" s="1"/>
  <c r="R76" i="4" s="1"/>
  <c r="AV75" i="4"/>
  <c r="AN75" i="4"/>
  <c r="AJ75" i="4"/>
  <c r="AI75" i="4"/>
  <c r="AH75" i="4"/>
  <c r="AG75" i="4"/>
  <c r="AF75" i="4"/>
  <c r="AE75" i="4"/>
  <c r="AD75" i="4"/>
  <c r="AC75" i="4"/>
  <c r="AK75" i="4" s="1"/>
  <c r="Z75" i="4"/>
  <c r="X75" i="4"/>
  <c r="W75" i="4"/>
  <c r="T75" i="4"/>
  <c r="R75" i="4" s="1"/>
  <c r="Q75" i="4"/>
  <c r="O75" i="4"/>
  <c r="N75" i="4"/>
  <c r="M75" i="4"/>
  <c r="L75" i="4"/>
  <c r="P75" i="4" s="1"/>
  <c r="U75" i="4" s="1"/>
  <c r="AV74" i="4"/>
  <c r="AN74" i="4"/>
  <c r="AJ74" i="4"/>
  <c r="AI74" i="4"/>
  <c r="AH74" i="4"/>
  <c r="AG74" i="4"/>
  <c r="AF74" i="4"/>
  <c r="AE74" i="4"/>
  <c r="AD74" i="4"/>
  <c r="AC74" i="4"/>
  <c r="AK74" i="4" s="1"/>
  <c r="Z74" i="4"/>
  <c r="X74" i="4"/>
  <c r="W74" i="4"/>
  <c r="T74" i="4"/>
  <c r="Q74" i="4"/>
  <c r="O74" i="4"/>
  <c r="N74" i="4"/>
  <c r="M74" i="4"/>
  <c r="L74" i="4"/>
  <c r="P74" i="4" s="1"/>
  <c r="U74" i="4" s="1"/>
  <c r="R74" i="4" s="1"/>
  <c r="AV73" i="4"/>
  <c r="AN73" i="4"/>
  <c r="AJ73" i="4"/>
  <c r="AI73" i="4"/>
  <c r="AH73" i="4"/>
  <c r="AG73" i="4"/>
  <c r="AF73" i="4"/>
  <c r="AE73" i="4"/>
  <c r="AD73" i="4"/>
  <c r="AC73" i="4"/>
  <c r="AK73" i="4" s="1"/>
  <c r="Z73" i="4"/>
  <c r="X73" i="4"/>
  <c r="W73" i="4"/>
  <c r="T73" i="4"/>
  <c r="R73" i="4" s="1"/>
  <c r="Q73" i="4"/>
  <c r="O73" i="4"/>
  <c r="N73" i="4"/>
  <c r="M73" i="4"/>
  <c r="L73" i="4"/>
  <c r="P73" i="4" s="1"/>
  <c r="U73" i="4" s="1"/>
  <c r="AV72" i="4"/>
  <c r="AN72" i="4"/>
  <c r="AJ72" i="4"/>
  <c r="AI72" i="4"/>
  <c r="AH72" i="4"/>
  <c r="AG72" i="4"/>
  <c r="AF72" i="4"/>
  <c r="AE72" i="4"/>
  <c r="AD72" i="4"/>
  <c r="AC72" i="4"/>
  <c r="AK72" i="4" s="1"/>
  <c r="Z72" i="4"/>
  <c r="X72" i="4"/>
  <c r="W72" i="4"/>
  <c r="T72" i="4"/>
  <c r="Q72" i="4"/>
  <c r="O72" i="4"/>
  <c r="N72" i="4"/>
  <c r="M72" i="4"/>
  <c r="L72" i="4"/>
  <c r="P72" i="4" s="1"/>
  <c r="U72" i="4" s="1"/>
  <c r="R72" i="4" s="1"/>
  <c r="AV71" i="4"/>
  <c r="AN71" i="4"/>
  <c r="AJ71" i="4"/>
  <c r="AI71" i="4"/>
  <c r="AH71" i="4"/>
  <c r="AG71" i="4"/>
  <c r="AF71" i="4"/>
  <c r="AE71" i="4"/>
  <c r="AD71" i="4"/>
  <c r="AC71" i="4"/>
  <c r="AK71" i="4" s="1"/>
  <c r="Z71" i="4"/>
  <c r="X71" i="4"/>
  <c r="W71" i="4"/>
  <c r="T71" i="4"/>
  <c r="R71" i="4" s="1"/>
  <c r="Q71" i="4"/>
  <c r="O71" i="4"/>
  <c r="N71" i="4"/>
  <c r="M71" i="4"/>
  <c r="L71" i="4"/>
  <c r="P71" i="4" s="1"/>
  <c r="U71" i="4" s="1"/>
  <c r="AV70" i="4"/>
  <c r="AN70" i="4"/>
  <c r="AJ70" i="4"/>
  <c r="AI70" i="4"/>
  <c r="AH70" i="4"/>
  <c r="AG70" i="4"/>
  <c r="AF70" i="4"/>
  <c r="AE70" i="4"/>
  <c r="AD70" i="4"/>
  <c r="AC70" i="4"/>
  <c r="AK70" i="4" s="1"/>
  <c r="Z70" i="4"/>
  <c r="X70" i="4"/>
  <c r="W70" i="4"/>
  <c r="T70" i="4"/>
  <c r="Q70" i="4"/>
  <c r="O70" i="4"/>
  <c r="N70" i="4"/>
  <c r="M70" i="4"/>
  <c r="L70" i="4"/>
  <c r="P70" i="4" s="1"/>
  <c r="U70" i="4" s="1"/>
  <c r="R70" i="4" s="1"/>
  <c r="AV69" i="4"/>
  <c r="AN69" i="4"/>
  <c r="AJ69" i="4"/>
  <c r="AI69" i="4"/>
  <c r="AH69" i="4"/>
  <c r="AG69" i="4"/>
  <c r="AF69" i="4"/>
  <c r="AE69" i="4"/>
  <c r="AD69" i="4"/>
  <c r="AC69" i="4"/>
  <c r="AK69" i="4" s="1"/>
  <c r="Z69" i="4"/>
  <c r="X69" i="4"/>
  <c r="W69" i="4"/>
  <c r="T69" i="4"/>
  <c r="R69" i="4" s="1"/>
  <c r="Q69" i="4"/>
  <c r="O69" i="4"/>
  <c r="N69" i="4"/>
  <c r="M69" i="4"/>
  <c r="L69" i="4"/>
  <c r="P69" i="4" s="1"/>
  <c r="U69" i="4" s="1"/>
  <c r="AV68" i="4"/>
  <c r="AN68" i="4"/>
  <c r="AJ68" i="4"/>
  <c r="AI68" i="4"/>
  <c r="AH68" i="4"/>
  <c r="AG68" i="4"/>
  <c r="AF68" i="4"/>
  <c r="AE68" i="4"/>
  <c r="AD68" i="4"/>
  <c r="AC68" i="4"/>
  <c r="AK68" i="4" s="1"/>
  <c r="Z68" i="4"/>
  <c r="X68" i="4"/>
  <c r="W68" i="4"/>
  <c r="T68" i="4"/>
  <c r="Q68" i="4"/>
  <c r="O68" i="4"/>
  <c r="N68" i="4"/>
  <c r="M68" i="4"/>
  <c r="L68" i="4"/>
  <c r="P68" i="4" s="1"/>
  <c r="U68" i="4" s="1"/>
  <c r="R68" i="4" s="1"/>
  <c r="AV67" i="4"/>
  <c r="AN67" i="4"/>
  <c r="AJ67" i="4"/>
  <c r="AI67" i="4"/>
  <c r="AH67" i="4"/>
  <c r="AG67" i="4"/>
  <c r="AF67" i="4"/>
  <c r="AE67" i="4"/>
  <c r="AD67" i="4"/>
  <c r="AC67" i="4"/>
  <c r="AK67" i="4" s="1"/>
  <c r="Z67" i="4"/>
  <c r="X67" i="4"/>
  <c r="W67" i="4"/>
  <c r="T67" i="4"/>
  <c r="Q67" i="4"/>
  <c r="O67" i="4"/>
  <c r="N67" i="4"/>
  <c r="M67" i="4"/>
  <c r="L67" i="4"/>
  <c r="AV66" i="4"/>
  <c r="AN66" i="4"/>
  <c r="AJ66" i="4"/>
  <c r="AI66" i="4"/>
  <c r="AH66" i="4"/>
  <c r="AG66" i="4"/>
  <c r="AF66" i="4"/>
  <c r="AE66" i="4"/>
  <c r="AD66" i="4"/>
  <c r="AC66" i="4"/>
  <c r="AK66" i="4" s="1"/>
  <c r="Z66" i="4"/>
  <c r="X66" i="4"/>
  <c r="W66" i="4"/>
  <c r="T66" i="4"/>
  <c r="Q66" i="4"/>
  <c r="O66" i="4"/>
  <c r="N66" i="4"/>
  <c r="M66" i="4"/>
  <c r="L66" i="4"/>
  <c r="AV65" i="4"/>
  <c r="AN65" i="4"/>
  <c r="AJ65" i="4"/>
  <c r="AI65" i="4"/>
  <c r="AH65" i="4"/>
  <c r="AG65" i="4"/>
  <c r="AF65" i="4"/>
  <c r="AE65" i="4"/>
  <c r="AD65" i="4"/>
  <c r="AC65" i="4"/>
  <c r="Z65" i="4"/>
  <c r="X65" i="4"/>
  <c r="W65" i="4"/>
  <c r="T65" i="4"/>
  <c r="Q65" i="4"/>
  <c r="O65" i="4"/>
  <c r="N65" i="4"/>
  <c r="M65" i="4"/>
  <c r="L65" i="4"/>
  <c r="P65" i="4" s="1"/>
  <c r="U65" i="4" s="1"/>
  <c r="AV64" i="4"/>
  <c r="AN64" i="4"/>
  <c r="AJ64" i="4"/>
  <c r="AI64" i="4"/>
  <c r="AH64" i="4"/>
  <c r="AG64" i="4"/>
  <c r="AF64" i="4"/>
  <c r="AE64" i="4"/>
  <c r="AD64" i="4"/>
  <c r="AC64" i="4"/>
  <c r="AK64" i="4" s="1"/>
  <c r="Z64" i="4"/>
  <c r="X64" i="4"/>
  <c r="W64" i="4"/>
  <c r="T64" i="4"/>
  <c r="Q64" i="4"/>
  <c r="O64" i="4"/>
  <c r="N64" i="4"/>
  <c r="M64" i="4"/>
  <c r="L64" i="4"/>
  <c r="P64" i="4" s="1"/>
  <c r="U64" i="4" s="1"/>
  <c r="R64" i="4" s="1"/>
  <c r="AV63" i="4"/>
  <c r="AN63" i="4"/>
  <c r="AJ63" i="4"/>
  <c r="AI63" i="4"/>
  <c r="AH63" i="4"/>
  <c r="AG63" i="4"/>
  <c r="AF63" i="4"/>
  <c r="AE63" i="4"/>
  <c r="AD63" i="4"/>
  <c r="AC63" i="4"/>
  <c r="Z63" i="4"/>
  <c r="X63" i="4"/>
  <c r="W63" i="4"/>
  <c r="T63" i="4"/>
  <c r="Q63" i="4"/>
  <c r="O63" i="4"/>
  <c r="N63" i="4"/>
  <c r="M63" i="4"/>
  <c r="L63" i="4"/>
  <c r="P63" i="4" s="1"/>
  <c r="U63" i="4" s="1"/>
  <c r="AV62" i="4"/>
  <c r="AN62" i="4"/>
  <c r="AJ62" i="4"/>
  <c r="AI62" i="4"/>
  <c r="AH62" i="4"/>
  <c r="AG62" i="4"/>
  <c r="AF62" i="4"/>
  <c r="AE62" i="4"/>
  <c r="AD62" i="4"/>
  <c r="AC62" i="4"/>
  <c r="AK62" i="4" s="1"/>
  <c r="Z62" i="4"/>
  <c r="X62" i="4"/>
  <c r="W62" i="4"/>
  <c r="T62" i="4"/>
  <c r="Q62" i="4"/>
  <c r="O62" i="4"/>
  <c r="N62" i="4"/>
  <c r="M62" i="4"/>
  <c r="L62" i="4"/>
  <c r="P62" i="4" s="1"/>
  <c r="U62" i="4" s="1"/>
  <c r="R62" i="4" s="1"/>
  <c r="AV61" i="4"/>
  <c r="AN61" i="4"/>
  <c r="AJ61" i="4"/>
  <c r="AI61" i="4"/>
  <c r="AH61" i="4"/>
  <c r="AG61" i="4"/>
  <c r="AF61" i="4"/>
  <c r="AE61" i="4"/>
  <c r="AD61" i="4"/>
  <c r="AC61" i="4"/>
  <c r="Z61" i="4"/>
  <c r="X61" i="4"/>
  <c r="W61" i="4"/>
  <c r="T61" i="4"/>
  <c r="Q61" i="4"/>
  <c r="O61" i="4"/>
  <c r="N61" i="4"/>
  <c r="M61" i="4"/>
  <c r="L61" i="4"/>
  <c r="AV60" i="4"/>
  <c r="AN60" i="4"/>
  <c r="AJ60" i="4"/>
  <c r="AI60" i="4"/>
  <c r="AH60" i="4"/>
  <c r="AG60" i="4"/>
  <c r="AF60" i="4"/>
  <c r="AE60" i="4"/>
  <c r="AD60" i="4"/>
  <c r="AC60" i="4"/>
  <c r="AK60" i="4" s="1"/>
  <c r="Z60" i="4"/>
  <c r="X60" i="4"/>
  <c r="W60" i="4"/>
  <c r="T60" i="4"/>
  <c r="Q60" i="4"/>
  <c r="O60" i="4"/>
  <c r="N60" i="4"/>
  <c r="M60" i="4"/>
  <c r="L60" i="4"/>
  <c r="P60" i="4" s="1"/>
  <c r="U60" i="4" s="1"/>
  <c r="AV59" i="4"/>
  <c r="AN59" i="4"/>
  <c r="AJ59" i="4"/>
  <c r="AI59" i="4"/>
  <c r="AH59" i="4"/>
  <c r="AG59" i="4"/>
  <c r="AF59" i="4"/>
  <c r="AE59" i="4"/>
  <c r="AD59" i="4"/>
  <c r="AC59" i="4"/>
  <c r="AK59" i="4" s="1"/>
  <c r="Z59" i="4"/>
  <c r="X59" i="4"/>
  <c r="W59" i="4"/>
  <c r="T59" i="4"/>
  <c r="Q59" i="4"/>
  <c r="O59" i="4"/>
  <c r="N59" i="4"/>
  <c r="M59" i="4"/>
  <c r="L59" i="4"/>
  <c r="P59" i="4" s="1"/>
  <c r="U59" i="4" s="1"/>
  <c r="R59" i="4" s="1"/>
  <c r="AV58" i="4"/>
  <c r="AN58" i="4"/>
  <c r="AJ58" i="4"/>
  <c r="AI58" i="4"/>
  <c r="AH58" i="4"/>
  <c r="AG58" i="4"/>
  <c r="AF58" i="4"/>
  <c r="AE58" i="4"/>
  <c r="AD58" i="4"/>
  <c r="AC58" i="4"/>
  <c r="AK58" i="4" s="1"/>
  <c r="Z58" i="4"/>
  <c r="X58" i="4"/>
  <c r="W58" i="4"/>
  <c r="T58" i="4"/>
  <c r="Q58" i="4"/>
  <c r="O58" i="4"/>
  <c r="N58" i="4"/>
  <c r="M58" i="4"/>
  <c r="L58" i="4"/>
  <c r="P58" i="4" s="1"/>
  <c r="U58" i="4" s="1"/>
  <c r="AV57" i="4"/>
  <c r="AN57" i="4"/>
  <c r="AJ57" i="4"/>
  <c r="AI57" i="4"/>
  <c r="AH57" i="4"/>
  <c r="AG57" i="4"/>
  <c r="AF57" i="4"/>
  <c r="AE57" i="4"/>
  <c r="AD57" i="4"/>
  <c r="AC57" i="4"/>
  <c r="AK57" i="4" s="1"/>
  <c r="Z57" i="4"/>
  <c r="X57" i="4"/>
  <c r="W57" i="4"/>
  <c r="T57" i="4"/>
  <c r="Q57" i="4"/>
  <c r="O57" i="4"/>
  <c r="N57" i="4"/>
  <c r="M57" i="4"/>
  <c r="L57" i="4"/>
  <c r="P57" i="4" s="1"/>
  <c r="U57" i="4" s="1"/>
  <c r="R57" i="4" s="1"/>
  <c r="AV56" i="4"/>
  <c r="AN56" i="4"/>
  <c r="AJ56" i="4"/>
  <c r="AI56" i="4"/>
  <c r="AH56" i="4"/>
  <c r="AG56" i="4"/>
  <c r="AF56" i="4"/>
  <c r="AE56" i="4"/>
  <c r="AD56" i="4"/>
  <c r="AC56" i="4"/>
  <c r="AK56" i="4" s="1"/>
  <c r="Z56" i="4"/>
  <c r="X56" i="4"/>
  <c r="W56" i="4"/>
  <c r="T56" i="4"/>
  <c r="Q56" i="4"/>
  <c r="O56" i="4"/>
  <c r="N56" i="4"/>
  <c r="M56" i="4"/>
  <c r="L56" i="4"/>
  <c r="P56" i="4" s="1"/>
  <c r="U56" i="4" s="1"/>
  <c r="AV55" i="4"/>
  <c r="AN55" i="4"/>
  <c r="AJ55" i="4"/>
  <c r="AI55" i="4"/>
  <c r="AH55" i="4"/>
  <c r="AG55" i="4"/>
  <c r="AF55" i="4"/>
  <c r="AE55" i="4"/>
  <c r="AD55" i="4"/>
  <c r="AC55" i="4"/>
  <c r="AK55" i="4" s="1"/>
  <c r="Z55" i="4"/>
  <c r="X55" i="4"/>
  <c r="W55" i="4"/>
  <c r="T55" i="4"/>
  <c r="Q55" i="4"/>
  <c r="O55" i="4"/>
  <c r="N55" i="4"/>
  <c r="M55" i="4"/>
  <c r="L55" i="4"/>
  <c r="P55" i="4" s="1"/>
  <c r="U55" i="4" s="1"/>
  <c r="R55" i="4" s="1"/>
  <c r="AV54" i="4"/>
  <c r="AN54" i="4"/>
  <c r="AJ54" i="4"/>
  <c r="AI54" i="4"/>
  <c r="AH54" i="4"/>
  <c r="AG54" i="4"/>
  <c r="AF54" i="4"/>
  <c r="AE54" i="4"/>
  <c r="AD54" i="4"/>
  <c r="AC54" i="4"/>
  <c r="AK54" i="4" s="1"/>
  <c r="Z54" i="4"/>
  <c r="X54" i="4"/>
  <c r="W54" i="4"/>
  <c r="T54" i="4"/>
  <c r="Q54" i="4"/>
  <c r="O54" i="4"/>
  <c r="N54" i="4"/>
  <c r="M54" i="4"/>
  <c r="L54" i="4"/>
  <c r="P54" i="4" s="1"/>
  <c r="U54" i="4" s="1"/>
  <c r="AV53" i="4"/>
  <c r="AN53" i="4"/>
  <c r="AJ53" i="4"/>
  <c r="AI53" i="4"/>
  <c r="AH53" i="4"/>
  <c r="AG53" i="4"/>
  <c r="AF53" i="4"/>
  <c r="AE53" i="4"/>
  <c r="AD53" i="4"/>
  <c r="AC53" i="4"/>
  <c r="AK53" i="4" s="1"/>
  <c r="Z53" i="4"/>
  <c r="X53" i="4"/>
  <c r="W53" i="4"/>
  <c r="T53" i="4"/>
  <c r="Q53" i="4"/>
  <c r="O53" i="4"/>
  <c r="N53" i="4"/>
  <c r="M53" i="4"/>
  <c r="L53" i="4"/>
  <c r="P53" i="4" s="1"/>
  <c r="U53" i="4" s="1"/>
  <c r="R53" i="4" s="1"/>
  <c r="AV52" i="4"/>
  <c r="AN52" i="4"/>
  <c r="AJ52" i="4"/>
  <c r="AI52" i="4"/>
  <c r="AH52" i="4"/>
  <c r="AG52" i="4"/>
  <c r="AF52" i="4"/>
  <c r="AE52" i="4"/>
  <c r="AD52" i="4"/>
  <c r="AC52" i="4"/>
  <c r="AK52" i="4" s="1"/>
  <c r="Z52" i="4"/>
  <c r="X52" i="4"/>
  <c r="W52" i="4"/>
  <c r="T52" i="4"/>
  <c r="Q52" i="4"/>
  <c r="O52" i="4"/>
  <c r="N52" i="4"/>
  <c r="M52" i="4"/>
  <c r="L52" i="4"/>
  <c r="P52" i="4" s="1"/>
  <c r="U52" i="4" s="1"/>
  <c r="AV51" i="4"/>
  <c r="AN51" i="4"/>
  <c r="AJ51" i="4"/>
  <c r="AI51" i="4"/>
  <c r="AH51" i="4"/>
  <c r="AG51" i="4"/>
  <c r="AF51" i="4"/>
  <c r="AE51" i="4"/>
  <c r="AD51" i="4"/>
  <c r="AC51" i="4"/>
  <c r="AK51" i="4" s="1"/>
  <c r="Z51" i="4"/>
  <c r="X51" i="4"/>
  <c r="W51" i="4"/>
  <c r="T51" i="4"/>
  <c r="Q51" i="4"/>
  <c r="O51" i="4"/>
  <c r="N51" i="4"/>
  <c r="M51" i="4"/>
  <c r="L51" i="4"/>
  <c r="P51" i="4" s="1"/>
  <c r="U51" i="4" s="1"/>
  <c r="R51" i="4" s="1"/>
  <c r="AV50" i="4"/>
  <c r="AN50" i="4"/>
  <c r="AJ50" i="4"/>
  <c r="AI50" i="4"/>
  <c r="AH50" i="4"/>
  <c r="AG50" i="4"/>
  <c r="AF50" i="4"/>
  <c r="AE50" i="4"/>
  <c r="AD50" i="4"/>
  <c r="AC50" i="4"/>
  <c r="AK50" i="4" s="1"/>
  <c r="Z50" i="4"/>
  <c r="X50" i="4"/>
  <c r="W50" i="4"/>
  <c r="T50" i="4"/>
  <c r="Q50" i="4"/>
  <c r="O50" i="4"/>
  <c r="N50" i="4"/>
  <c r="M50" i="4"/>
  <c r="L50" i="4"/>
  <c r="P50" i="4" s="1"/>
  <c r="U50" i="4" s="1"/>
  <c r="AV49" i="4"/>
  <c r="AN49" i="4"/>
  <c r="AJ49" i="4"/>
  <c r="AI49" i="4"/>
  <c r="AH49" i="4"/>
  <c r="AG49" i="4"/>
  <c r="AF49" i="4"/>
  <c r="AE49" i="4"/>
  <c r="AD49" i="4"/>
  <c r="AC49" i="4"/>
  <c r="AK49" i="4" s="1"/>
  <c r="Z49" i="4"/>
  <c r="X49" i="4"/>
  <c r="W49" i="4"/>
  <c r="T49" i="4"/>
  <c r="Q49" i="4"/>
  <c r="O49" i="4"/>
  <c r="N49" i="4"/>
  <c r="M49" i="4"/>
  <c r="L49" i="4"/>
  <c r="P49" i="4" s="1"/>
  <c r="U49" i="4" s="1"/>
  <c r="R49" i="4" s="1"/>
  <c r="AV48" i="4"/>
  <c r="AN48" i="4"/>
  <c r="AJ48" i="4"/>
  <c r="AI48" i="4"/>
  <c r="AH48" i="4"/>
  <c r="AG48" i="4"/>
  <c r="AF48" i="4"/>
  <c r="AE48" i="4"/>
  <c r="AD48" i="4"/>
  <c r="AC48" i="4"/>
  <c r="AK48" i="4" s="1"/>
  <c r="Z48" i="4"/>
  <c r="X48" i="4"/>
  <c r="W48" i="4"/>
  <c r="T48" i="4"/>
  <c r="Q48" i="4"/>
  <c r="O48" i="4"/>
  <c r="N48" i="4"/>
  <c r="M48" i="4"/>
  <c r="L48" i="4"/>
  <c r="P48" i="4" s="1"/>
  <c r="U48" i="4" s="1"/>
  <c r="AV47" i="4"/>
  <c r="AN47" i="4"/>
  <c r="AJ47" i="4"/>
  <c r="AI47" i="4"/>
  <c r="AH47" i="4"/>
  <c r="AG47" i="4"/>
  <c r="AF47" i="4"/>
  <c r="AE47" i="4"/>
  <c r="AD47" i="4"/>
  <c r="AC47" i="4"/>
  <c r="AK47" i="4" s="1"/>
  <c r="Z47" i="4"/>
  <c r="X47" i="4"/>
  <c r="W47" i="4"/>
  <c r="T47" i="4"/>
  <c r="Q47" i="4"/>
  <c r="O47" i="4"/>
  <c r="N47" i="4"/>
  <c r="M47" i="4"/>
  <c r="L47" i="4"/>
  <c r="P47" i="4" s="1"/>
  <c r="U47" i="4" s="1"/>
  <c r="R47" i="4" s="1"/>
  <c r="AV46" i="4"/>
  <c r="AN46" i="4"/>
  <c r="AJ46" i="4"/>
  <c r="AI46" i="4"/>
  <c r="AH46" i="4"/>
  <c r="AG46" i="4"/>
  <c r="AF46" i="4"/>
  <c r="AE46" i="4"/>
  <c r="AD46" i="4"/>
  <c r="AC46" i="4"/>
  <c r="AK46" i="4" s="1"/>
  <c r="Z46" i="4"/>
  <c r="X46" i="4"/>
  <c r="W46" i="4"/>
  <c r="T46" i="4"/>
  <c r="Q46" i="4"/>
  <c r="O46" i="4"/>
  <c r="N46" i="4"/>
  <c r="M46" i="4"/>
  <c r="L46" i="4"/>
  <c r="P46" i="4" s="1"/>
  <c r="U46" i="4" s="1"/>
  <c r="AV45" i="4"/>
  <c r="AN45" i="4"/>
  <c r="AJ45" i="4"/>
  <c r="AI45" i="4"/>
  <c r="AH45" i="4"/>
  <c r="AG45" i="4"/>
  <c r="AF45" i="4"/>
  <c r="AE45" i="4"/>
  <c r="AD45" i="4"/>
  <c r="AC45" i="4"/>
  <c r="AK45" i="4" s="1"/>
  <c r="Z45" i="4"/>
  <c r="X45" i="4"/>
  <c r="W45" i="4"/>
  <c r="T45" i="4"/>
  <c r="Q45" i="4"/>
  <c r="O45" i="4"/>
  <c r="N45" i="4"/>
  <c r="M45" i="4"/>
  <c r="L45" i="4"/>
  <c r="P45" i="4" s="1"/>
  <c r="U45" i="4" s="1"/>
  <c r="R45" i="4" s="1"/>
  <c r="AV44" i="4"/>
  <c r="AN44" i="4"/>
  <c r="AJ44" i="4"/>
  <c r="AI44" i="4"/>
  <c r="AH44" i="4"/>
  <c r="AG44" i="4"/>
  <c r="AF44" i="4"/>
  <c r="AE44" i="4"/>
  <c r="AD44" i="4"/>
  <c r="AC44" i="4"/>
  <c r="AK44" i="4" s="1"/>
  <c r="Z44" i="4"/>
  <c r="X44" i="4"/>
  <c r="W44" i="4"/>
  <c r="T44" i="4"/>
  <c r="Q44" i="4"/>
  <c r="O44" i="4"/>
  <c r="N44" i="4"/>
  <c r="M44" i="4"/>
  <c r="L44" i="4"/>
  <c r="P44" i="4" s="1"/>
  <c r="U44" i="4" s="1"/>
  <c r="AV43" i="4"/>
  <c r="AN43" i="4"/>
  <c r="AJ43" i="4"/>
  <c r="AI43" i="4"/>
  <c r="AH43" i="4"/>
  <c r="AG43" i="4"/>
  <c r="AF43" i="4"/>
  <c r="AE43" i="4"/>
  <c r="AD43" i="4"/>
  <c r="AC43" i="4"/>
  <c r="AK43" i="4" s="1"/>
  <c r="Z43" i="4"/>
  <c r="X43" i="4"/>
  <c r="W43" i="4"/>
  <c r="T43" i="4"/>
  <c r="Q43" i="4"/>
  <c r="O43" i="4"/>
  <c r="N43" i="4"/>
  <c r="M43" i="4"/>
  <c r="L43" i="4"/>
  <c r="P43" i="4" s="1"/>
  <c r="U43" i="4" s="1"/>
  <c r="R43" i="4" s="1"/>
  <c r="AV42" i="4"/>
  <c r="AN42" i="4"/>
  <c r="AJ42" i="4"/>
  <c r="AI42" i="4"/>
  <c r="AH42" i="4"/>
  <c r="AG42" i="4"/>
  <c r="AF42" i="4"/>
  <c r="AE42" i="4"/>
  <c r="AD42" i="4"/>
  <c r="AC42" i="4"/>
  <c r="AK42" i="4" s="1"/>
  <c r="Z42" i="4"/>
  <c r="X42" i="4"/>
  <c r="W42" i="4"/>
  <c r="T42" i="4"/>
  <c r="Q42" i="4"/>
  <c r="O42" i="4"/>
  <c r="N42" i="4"/>
  <c r="M42" i="4"/>
  <c r="L42" i="4"/>
  <c r="P42" i="4" s="1"/>
  <c r="U42" i="4" s="1"/>
  <c r="AV41" i="4"/>
  <c r="AN41" i="4"/>
  <c r="AJ41" i="4"/>
  <c r="AI41" i="4"/>
  <c r="AH41" i="4"/>
  <c r="AG41" i="4"/>
  <c r="AF41" i="4"/>
  <c r="AE41" i="4"/>
  <c r="AD41" i="4"/>
  <c r="AC41" i="4"/>
  <c r="AK41" i="4" s="1"/>
  <c r="Z41" i="4"/>
  <c r="X41" i="4"/>
  <c r="W41" i="4"/>
  <c r="T41" i="4"/>
  <c r="Q41" i="4"/>
  <c r="O41" i="4"/>
  <c r="N41" i="4"/>
  <c r="M41" i="4"/>
  <c r="L41" i="4"/>
  <c r="P41" i="4" s="1"/>
  <c r="U41" i="4" s="1"/>
  <c r="R41" i="4" s="1"/>
  <c r="AV40" i="4"/>
  <c r="AN40" i="4"/>
  <c r="AJ40" i="4"/>
  <c r="AI40" i="4"/>
  <c r="AH40" i="4"/>
  <c r="AG40" i="4"/>
  <c r="AF40" i="4"/>
  <c r="AE40" i="4"/>
  <c r="AD40" i="4"/>
  <c r="AC40" i="4"/>
  <c r="AK40" i="4" s="1"/>
  <c r="Z40" i="4"/>
  <c r="X40" i="4"/>
  <c r="W40" i="4"/>
  <c r="T40" i="4"/>
  <c r="Q40" i="4"/>
  <c r="O40" i="4"/>
  <c r="N40" i="4"/>
  <c r="M40" i="4"/>
  <c r="L40" i="4"/>
  <c r="P40" i="4" s="1"/>
  <c r="U40" i="4" s="1"/>
  <c r="AV39" i="4"/>
  <c r="AN39" i="4"/>
  <c r="AJ39" i="4"/>
  <c r="AI39" i="4"/>
  <c r="AH39" i="4"/>
  <c r="AG39" i="4"/>
  <c r="AF39" i="4"/>
  <c r="AE39" i="4"/>
  <c r="AD39" i="4"/>
  <c r="AC39" i="4"/>
  <c r="AK39" i="4" s="1"/>
  <c r="Z39" i="4"/>
  <c r="X39" i="4"/>
  <c r="W39" i="4"/>
  <c r="T39" i="4"/>
  <c r="Q39" i="4"/>
  <c r="O39" i="4"/>
  <c r="N39" i="4"/>
  <c r="M39" i="4"/>
  <c r="L39" i="4"/>
  <c r="P39" i="4" s="1"/>
  <c r="U39" i="4" s="1"/>
  <c r="R39" i="4" s="1"/>
  <c r="AV38" i="4"/>
  <c r="AN38" i="4"/>
  <c r="AJ38" i="4"/>
  <c r="AI38" i="4"/>
  <c r="AH38" i="4"/>
  <c r="AG38" i="4"/>
  <c r="AF38" i="4"/>
  <c r="AE38" i="4"/>
  <c r="AD38" i="4"/>
  <c r="AC38" i="4"/>
  <c r="AK38" i="4" s="1"/>
  <c r="Z38" i="4"/>
  <c r="X38" i="4"/>
  <c r="W38" i="4"/>
  <c r="T38" i="4"/>
  <c r="Q38" i="4"/>
  <c r="O38" i="4"/>
  <c r="N38" i="4"/>
  <c r="M38" i="4"/>
  <c r="L38" i="4"/>
  <c r="P38" i="4" s="1"/>
  <c r="U38" i="4" s="1"/>
  <c r="AV37" i="4"/>
  <c r="AN37" i="4"/>
  <c r="AJ37" i="4"/>
  <c r="AI37" i="4"/>
  <c r="AH37" i="4"/>
  <c r="AG37" i="4"/>
  <c r="AF37" i="4"/>
  <c r="AE37" i="4"/>
  <c r="AD37" i="4"/>
  <c r="AC37" i="4"/>
  <c r="AK37" i="4" s="1"/>
  <c r="Z37" i="4"/>
  <c r="X37" i="4"/>
  <c r="W37" i="4"/>
  <c r="T37" i="4"/>
  <c r="Q37" i="4"/>
  <c r="O37" i="4"/>
  <c r="N37" i="4"/>
  <c r="M37" i="4"/>
  <c r="L37" i="4"/>
  <c r="P37" i="4" s="1"/>
  <c r="U37" i="4" s="1"/>
  <c r="R37" i="4" s="1"/>
  <c r="AV36" i="4"/>
  <c r="AN36" i="4"/>
  <c r="AJ36" i="4"/>
  <c r="AI36" i="4"/>
  <c r="AH36" i="4"/>
  <c r="AG36" i="4"/>
  <c r="AF36" i="4"/>
  <c r="AE36" i="4"/>
  <c r="AD36" i="4"/>
  <c r="AC36" i="4"/>
  <c r="AK36" i="4" s="1"/>
  <c r="Z36" i="4"/>
  <c r="X36" i="4"/>
  <c r="W36" i="4"/>
  <c r="T36" i="4"/>
  <c r="Q36" i="4"/>
  <c r="O36" i="4"/>
  <c r="N36" i="4"/>
  <c r="M36" i="4"/>
  <c r="L36" i="4"/>
  <c r="P36" i="4" s="1"/>
  <c r="U36" i="4" s="1"/>
  <c r="AV35" i="4"/>
  <c r="AN35" i="4"/>
  <c r="AJ35" i="4"/>
  <c r="AI35" i="4"/>
  <c r="AH35" i="4"/>
  <c r="AG35" i="4"/>
  <c r="AF35" i="4"/>
  <c r="AE35" i="4"/>
  <c r="AD35" i="4"/>
  <c r="AC35" i="4"/>
  <c r="AK35" i="4" s="1"/>
  <c r="Z35" i="4"/>
  <c r="X35" i="4"/>
  <c r="W35" i="4"/>
  <c r="T35" i="4"/>
  <c r="Q35" i="4"/>
  <c r="O35" i="4"/>
  <c r="N35" i="4"/>
  <c r="M35" i="4"/>
  <c r="L35" i="4"/>
  <c r="P35" i="4" s="1"/>
  <c r="U35" i="4" s="1"/>
  <c r="R35" i="4" s="1"/>
  <c r="AV34" i="4"/>
  <c r="AN34" i="4"/>
  <c r="AJ34" i="4"/>
  <c r="AI34" i="4"/>
  <c r="AH34" i="4"/>
  <c r="AG34" i="4"/>
  <c r="AF34" i="4"/>
  <c r="AE34" i="4"/>
  <c r="AD34" i="4"/>
  <c r="AC34" i="4"/>
  <c r="AK34" i="4" s="1"/>
  <c r="Z34" i="4"/>
  <c r="X34" i="4"/>
  <c r="W34" i="4"/>
  <c r="T34" i="4"/>
  <c r="Q34" i="4"/>
  <c r="O34" i="4"/>
  <c r="N34" i="4"/>
  <c r="M34" i="4"/>
  <c r="L34" i="4"/>
  <c r="P34" i="4" s="1"/>
  <c r="U34" i="4" s="1"/>
  <c r="AV33" i="4"/>
  <c r="AN33" i="4"/>
  <c r="AJ33" i="4"/>
  <c r="AI33" i="4"/>
  <c r="AH33" i="4"/>
  <c r="AG33" i="4"/>
  <c r="AF33" i="4"/>
  <c r="AE33" i="4"/>
  <c r="AD33" i="4"/>
  <c r="AC33" i="4"/>
  <c r="AK33" i="4" s="1"/>
  <c r="Z33" i="4"/>
  <c r="X33" i="4"/>
  <c r="W33" i="4"/>
  <c r="T33" i="4"/>
  <c r="Q33" i="4"/>
  <c r="O33" i="4"/>
  <c r="N33" i="4"/>
  <c r="M33" i="4"/>
  <c r="L33" i="4"/>
  <c r="P33" i="4" s="1"/>
  <c r="U33" i="4" s="1"/>
  <c r="R33" i="4" s="1"/>
  <c r="AV32" i="4"/>
  <c r="AN32" i="4"/>
  <c r="AJ32" i="4"/>
  <c r="AI32" i="4"/>
  <c r="AH32" i="4"/>
  <c r="AG32" i="4"/>
  <c r="AF32" i="4"/>
  <c r="AE32" i="4"/>
  <c r="AD32" i="4"/>
  <c r="AC32" i="4"/>
  <c r="AK32" i="4" s="1"/>
  <c r="Z32" i="4"/>
  <c r="X32" i="4"/>
  <c r="W32" i="4"/>
  <c r="T32" i="4"/>
  <c r="Q32" i="4"/>
  <c r="O32" i="4"/>
  <c r="N32" i="4"/>
  <c r="M32" i="4"/>
  <c r="L32" i="4"/>
  <c r="P32" i="4" s="1"/>
  <c r="U32" i="4" s="1"/>
  <c r="AV31" i="4"/>
  <c r="AN31" i="4"/>
  <c r="AJ31" i="4"/>
  <c r="AI31" i="4"/>
  <c r="AH31" i="4"/>
  <c r="AG31" i="4"/>
  <c r="AF31" i="4"/>
  <c r="AE31" i="4"/>
  <c r="AD31" i="4"/>
  <c r="AC31" i="4"/>
  <c r="AK31" i="4" s="1"/>
  <c r="Z31" i="4"/>
  <c r="X31" i="4"/>
  <c r="W31" i="4"/>
  <c r="T31" i="4"/>
  <c r="Q31" i="4"/>
  <c r="O31" i="4"/>
  <c r="N31" i="4"/>
  <c r="M31" i="4"/>
  <c r="L31" i="4"/>
  <c r="P31" i="4" s="1"/>
  <c r="U31" i="4" s="1"/>
  <c r="R31" i="4" s="1"/>
  <c r="AV30" i="4"/>
  <c r="AN30" i="4"/>
  <c r="AJ30" i="4"/>
  <c r="AI30" i="4"/>
  <c r="AH30" i="4"/>
  <c r="AG30" i="4"/>
  <c r="AF30" i="4"/>
  <c r="AE30" i="4"/>
  <c r="AD30" i="4"/>
  <c r="AC30" i="4"/>
  <c r="AK30" i="4" s="1"/>
  <c r="Z30" i="4"/>
  <c r="X30" i="4"/>
  <c r="W30" i="4"/>
  <c r="T30" i="4"/>
  <c r="Q30" i="4"/>
  <c r="O30" i="4"/>
  <c r="N30" i="4"/>
  <c r="M30" i="4"/>
  <c r="L30" i="4"/>
  <c r="P30" i="4" s="1"/>
  <c r="U30" i="4" s="1"/>
  <c r="AV29" i="4"/>
  <c r="AN29" i="4"/>
  <c r="AJ29" i="4"/>
  <c r="AI29" i="4"/>
  <c r="AH29" i="4"/>
  <c r="AG29" i="4"/>
  <c r="AF29" i="4"/>
  <c r="AE29" i="4"/>
  <c r="AD29" i="4"/>
  <c r="AC29" i="4"/>
  <c r="AK29" i="4" s="1"/>
  <c r="Z29" i="4"/>
  <c r="X29" i="4"/>
  <c r="W29" i="4"/>
  <c r="T29" i="4"/>
  <c r="Q29" i="4"/>
  <c r="O29" i="4"/>
  <c r="N29" i="4"/>
  <c r="M29" i="4"/>
  <c r="L29" i="4"/>
  <c r="P29" i="4" s="1"/>
  <c r="U29" i="4" s="1"/>
  <c r="AV28" i="4"/>
  <c r="AN28" i="4"/>
  <c r="AJ28" i="4"/>
  <c r="AI28" i="4"/>
  <c r="AH28" i="4"/>
  <c r="AG28" i="4"/>
  <c r="AF28" i="4"/>
  <c r="AE28" i="4"/>
  <c r="AD28" i="4"/>
  <c r="AC28" i="4"/>
  <c r="AK28" i="4" s="1"/>
  <c r="Z28" i="4"/>
  <c r="X28" i="4"/>
  <c r="W28" i="4"/>
  <c r="T28" i="4"/>
  <c r="Q28" i="4"/>
  <c r="O28" i="4"/>
  <c r="N28" i="4"/>
  <c r="M28" i="4"/>
  <c r="L28" i="4"/>
  <c r="P28" i="4" s="1"/>
  <c r="U28" i="4" s="1"/>
  <c r="AV27" i="4"/>
  <c r="AN27" i="4"/>
  <c r="AJ27" i="4"/>
  <c r="AI27" i="4"/>
  <c r="AH27" i="4"/>
  <c r="AG27" i="4"/>
  <c r="AF27" i="4"/>
  <c r="AE27" i="4"/>
  <c r="AD27" i="4"/>
  <c r="AC27" i="4"/>
  <c r="AK27" i="4" s="1"/>
  <c r="Z27" i="4"/>
  <c r="X27" i="4"/>
  <c r="W27" i="4"/>
  <c r="T27" i="4"/>
  <c r="Q27" i="4"/>
  <c r="O27" i="4"/>
  <c r="N27" i="4"/>
  <c r="M27" i="4"/>
  <c r="L27" i="4"/>
  <c r="P27" i="4" s="1"/>
  <c r="U27" i="4" s="1"/>
  <c r="R27" i="4" s="1"/>
  <c r="AV26" i="4"/>
  <c r="AN26" i="4"/>
  <c r="AJ26" i="4"/>
  <c r="AI26" i="4"/>
  <c r="AH26" i="4"/>
  <c r="AG26" i="4"/>
  <c r="AF26" i="4"/>
  <c r="AE26" i="4"/>
  <c r="AD26" i="4"/>
  <c r="AC26" i="4"/>
  <c r="AK26" i="4" s="1"/>
  <c r="Z26" i="4"/>
  <c r="X26" i="4"/>
  <c r="W26" i="4"/>
  <c r="T26" i="4"/>
  <c r="Q26" i="4"/>
  <c r="O26" i="4"/>
  <c r="N26" i="4"/>
  <c r="M26" i="4"/>
  <c r="L26" i="4"/>
  <c r="P26" i="4" s="1"/>
  <c r="U26" i="4" s="1"/>
  <c r="AV25" i="4"/>
  <c r="AN25" i="4"/>
  <c r="AJ25" i="4"/>
  <c r="AI25" i="4"/>
  <c r="AH25" i="4"/>
  <c r="AG25" i="4"/>
  <c r="AF25" i="4"/>
  <c r="AE25" i="4"/>
  <c r="AD25" i="4"/>
  <c r="AC25" i="4"/>
  <c r="AK25" i="4" s="1"/>
  <c r="Z25" i="4"/>
  <c r="X25" i="4"/>
  <c r="W25" i="4"/>
  <c r="T25" i="4"/>
  <c r="Q25" i="4"/>
  <c r="O25" i="4"/>
  <c r="N25" i="4"/>
  <c r="M25" i="4"/>
  <c r="L25" i="4"/>
  <c r="P25" i="4" s="1"/>
  <c r="U25" i="4" s="1"/>
  <c r="AV24" i="4"/>
  <c r="AN24" i="4"/>
  <c r="AJ24" i="4"/>
  <c r="AI24" i="4"/>
  <c r="AH24" i="4"/>
  <c r="AG24" i="4"/>
  <c r="AF24" i="4"/>
  <c r="AE24" i="4"/>
  <c r="AD24" i="4"/>
  <c r="AC24" i="4"/>
  <c r="AK24" i="4" s="1"/>
  <c r="Z24" i="4"/>
  <c r="X24" i="4"/>
  <c r="W24" i="4"/>
  <c r="T24" i="4"/>
  <c r="Q24" i="4"/>
  <c r="O24" i="4"/>
  <c r="N24" i="4"/>
  <c r="M24" i="4"/>
  <c r="L24" i="4"/>
  <c r="P24" i="4" s="1"/>
  <c r="U24" i="4" s="1"/>
  <c r="AV23" i="4"/>
  <c r="AN23" i="4"/>
  <c r="AJ23" i="4"/>
  <c r="AI23" i="4"/>
  <c r="AH23" i="4"/>
  <c r="AG23" i="4"/>
  <c r="AF23" i="4"/>
  <c r="AE23" i="4"/>
  <c r="AD23" i="4"/>
  <c r="AC23" i="4"/>
  <c r="AK23" i="4" s="1"/>
  <c r="Z23" i="4"/>
  <c r="X23" i="4"/>
  <c r="W23" i="4"/>
  <c r="T23" i="4"/>
  <c r="Q23" i="4"/>
  <c r="O23" i="4"/>
  <c r="N23" i="4"/>
  <c r="M23" i="4"/>
  <c r="L23" i="4"/>
  <c r="P23" i="4" s="1"/>
  <c r="U23" i="4" s="1"/>
  <c r="R23" i="4" s="1"/>
  <c r="AV22" i="4"/>
  <c r="AN22" i="4"/>
  <c r="AJ22" i="4"/>
  <c r="AI22" i="4"/>
  <c r="AH22" i="4"/>
  <c r="AG22" i="4"/>
  <c r="AF22" i="4"/>
  <c r="AE22" i="4"/>
  <c r="AD22" i="4"/>
  <c r="AC22" i="4"/>
  <c r="AK22" i="4" s="1"/>
  <c r="Z22" i="4"/>
  <c r="X22" i="4"/>
  <c r="W22" i="4"/>
  <c r="T22" i="4"/>
  <c r="Q22" i="4"/>
  <c r="O22" i="4"/>
  <c r="N22" i="4"/>
  <c r="M22" i="4"/>
  <c r="L22" i="4"/>
  <c r="P22" i="4" s="1"/>
  <c r="U22" i="4" s="1"/>
  <c r="AV21" i="4"/>
  <c r="AN21" i="4"/>
  <c r="AJ21" i="4"/>
  <c r="AI21" i="4"/>
  <c r="AH21" i="4"/>
  <c r="AG21" i="4"/>
  <c r="AF21" i="4"/>
  <c r="AE21" i="4"/>
  <c r="AD21" i="4"/>
  <c r="AC21" i="4"/>
  <c r="AK21" i="4" s="1"/>
  <c r="Z21" i="4"/>
  <c r="X21" i="4"/>
  <c r="W21" i="4"/>
  <c r="T21" i="4"/>
  <c r="Q21" i="4"/>
  <c r="O21" i="4"/>
  <c r="N21" i="4"/>
  <c r="M21" i="4"/>
  <c r="L21" i="4"/>
  <c r="P21" i="4" s="1"/>
  <c r="U21" i="4" s="1"/>
  <c r="AV20" i="4"/>
  <c r="AN20" i="4"/>
  <c r="AJ20" i="4"/>
  <c r="AI20" i="4"/>
  <c r="AH20" i="4"/>
  <c r="AG20" i="4"/>
  <c r="AF20" i="4"/>
  <c r="AE20" i="4"/>
  <c r="AD20" i="4"/>
  <c r="AC20" i="4"/>
  <c r="AK20" i="4" s="1"/>
  <c r="Z20" i="4"/>
  <c r="X20" i="4"/>
  <c r="W20" i="4"/>
  <c r="T20" i="4"/>
  <c r="Q20" i="4"/>
  <c r="O20" i="4"/>
  <c r="N20" i="4"/>
  <c r="M20" i="4"/>
  <c r="L20" i="4"/>
  <c r="P20" i="4" s="1"/>
  <c r="U20" i="4" s="1"/>
  <c r="AV19" i="4"/>
  <c r="AN19" i="4"/>
  <c r="AJ19" i="4"/>
  <c r="AI19" i="4"/>
  <c r="AH19" i="4"/>
  <c r="AG19" i="4"/>
  <c r="AF19" i="4"/>
  <c r="AE19" i="4"/>
  <c r="AD19" i="4"/>
  <c r="AC19" i="4"/>
  <c r="AK19" i="4" s="1"/>
  <c r="Z19" i="4"/>
  <c r="X19" i="4"/>
  <c r="W19" i="4"/>
  <c r="T19" i="4"/>
  <c r="Q19" i="4"/>
  <c r="O19" i="4"/>
  <c r="N19" i="4"/>
  <c r="M19" i="4"/>
  <c r="L19" i="4"/>
  <c r="P19" i="4" s="1"/>
  <c r="U19" i="4" s="1"/>
  <c r="R19" i="4" s="1"/>
  <c r="AV18" i="4"/>
  <c r="AN18" i="4"/>
  <c r="AJ18" i="4"/>
  <c r="AI18" i="4"/>
  <c r="AH18" i="4"/>
  <c r="AG18" i="4"/>
  <c r="AF18" i="4"/>
  <c r="AE18" i="4"/>
  <c r="AD18" i="4"/>
  <c r="AC18" i="4"/>
  <c r="Z18" i="4"/>
  <c r="X18" i="4"/>
  <c r="W18" i="4"/>
  <c r="T18" i="4"/>
  <c r="Q18" i="4"/>
  <c r="O18" i="4"/>
  <c r="N18" i="4"/>
  <c r="M18" i="4"/>
  <c r="L18" i="4"/>
  <c r="P18" i="4" s="1"/>
  <c r="U18" i="4" s="1"/>
  <c r="AV17" i="4"/>
  <c r="AN17" i="4"/>
  <c r="AJ17" i="4"/>
  <c r="AI17" i="4"/>
  <c r="AH17" i="4"/>
  <c r="AG17" i="4"/>
  <c r="AF17" i="4"/>
  <c r="AE17" i="4"/>
  <c r="AD17" i="4"/>
  <c r="AC17" i="4"/>
  <c r="AK17" i="4" s="1"/>
  <c r="Z17" i="4"/>
  <c r="X17" i="4"/>
  <c r="W17" i="4"/>
  <c r="T17" i="4"/>
  <c r="Q17" i="4"/>
  <c r="O17" i="4"/>
  <c r="N17" i="4"/>
  <c r="M17" i="4"/>
  <c r="L17" i="4"/>
  <c r="P17" i="4" s="1"/>
  <c r="U17" i="4" s="1"/>
  <c r="AV16" i="4"/>
  <c r="AN16" i="4"/>
  <c r="AJ16" i="4"/>
  <c r="AI16" i="4"/>
  <c r="AH16" i="4"/>
  <c r="AG16" i="4"/>
  <c r="AF16" i="4"/>
  <c r="AE16" i="4"/>
  <c r="AD16" i="4"/>
  <c r="AC16" i="4"/>
  <c r="AK16" i="4" s="1"/>
  <c r="Z16" i="4"/>
  <c r="X16" i="4"/>
  <c r="W16" i="4"/>
  <c r="T16" i="4"/>
  <c r="Q16" i="4"/>
  <c r="O16" i="4"/>
  <c r="N16" i="4"/>
  <c r="M16" i="4"/>
  <c r="L16" i="4"/>
  <c r="P16" i="4" s="1"/>
  <c r="U16" i="4" s="1"/>
  <c r="AV15" i="4"/>
  <c r="AN15" i="4"/>
  <c r="AJ15" i="4"/>
  <c r="AI15" i="4"/>
  <c r="AH15" i="4"/>
  <c r="AG15" i="4"/>
  <c r="AF15" i="4"/>
  <c r="AE15" i="4"/>
  <c r="AD15" i="4"/>
  <c r="AC15" i="4"/>
  <c r="Z15" i="4"/>
  <c r="X15" i="4"/>
  <c r="W15" i="4"/>
  <c r="T15" i="4"/>
  <c r="Q15" i="4"/>
  <c r="O15" i="4"/>
  <c r="N15" i="4"/>
  <c r="M15" i="4"/>
  <c r="L15" i="4"/>
  <c r="P15" i="4" s="1"/>
  <c r="U15" i="4" s="1"/>
  <c r="AV14" i="4"/>
  <c r="AN14" i="4"/>
  <c r="AJ14" i="4"/>
  <c r="AI14" i="4"/>
  <c r="AH14" i="4"/>
  <c r="AG14" i="4"/>
  <c r="AF14" i="4"/>
  <c r="AE14" i="4"/>
  <c r="AD14" i="4"/>
  <c r="AC14" i="4"/>
  <c r="Z14" i="4"/>
  <c r="X14" i="4"/>
  <c r="W14" i="4"/>
  <c r="T14" i="4"/>
  <c r="Q14" i="4"/>
  <c r="O14" i="4"/>
  <c r="N14" i="4"/>
  <c r="M14" i="4"/>
  <c r="L14" i="4"/>
  <c r="P14" i="4" s="1"/>
  <c r="U14" i="4" s="1"/>
  <c r="AV13" i="4"/>
  <c r="A14" i="4" s="1"/>
  <c r="AN13" i="4"/>
  <c r="AJ13" i="4"/>
  <c r="AI13" i="4"/>
  <c r="AH13" i="4"/>
  <c r="AG13" i="4"/>
  <c r="AF13" i="4"/>
  <c r="AE13" i="4"/>
  <c r="AD13" i="4"/>
  <c r="AC13" i="4"/>
  <c r="Z13" i="4"/>
  <c r="X13" i="4"/>
  <c r="W13" i="4"/>
  <c r="T13" i="4"/>
  <c r="R13" i="4" s="1"/>
  <c r="Q13" i="4"/>
  <c r="O13" i="4"/>
  <c r="N13" i="4"/>
  <c r="M13" i="4"/>
  <c r="L13" i="4"/>
  <c r="P13" i="4" s="1"/>
  <c r="U13" i="4" s="1"/>
  <c r="AV12" i="4"/>
  <c r="AN12" i="4"/>
  <c r="AJ12" i="4"/>
  <c r="AI12" i="4"/>
  <c r="AH12" i="4"/>
  <c r="AG12" i="4"/>
  <c r="AF12" i="4"/>
  <c r="AE12" i="4"/>
  <c r="AD12" i="4"/>
  <c r="AC12" i="4"/>
  <c r="AK12" i="4" s="1"/>
  <c r="Z12" i="4"/>
  <c r="X12" i="4"/>
  <c r="W12" i="4"/>
  <c r="T12" i="4"/>
  <c r="Q12" i="4"/>
  <c r="O12" i="4"/>
  <c r="N12" i="4"/>
  <c r="M12" i="4"/>
  <c r="Q313" i="4" s="1"/>
  <c r="L12" i="4"/>
  <c r="P12" i="4" s="1"/>
  <c r="U12" i="4" s="1"/>
  <c r="A12" i="4"/>
  <c r="AF10" i="4"/>
  <c r="AG10" i="4" s="1"/>
  <c r="AH10" i="4" s="1"/>
  <c r="AI10" i="4" s="1"/>
  <c r="AJ10" i="4" s="1"/>
  <c r="AE10" i="4"/>
  <c r="AD10" i="4"/>
  <c r="Y8" i="4"/>
  <c r="Y7" i="4"/>
  <c r="AJ6" i="4"/>
  <c r="AJ5" i="4"/>
  <c r="AA1" i="4"/>
  <c r="Y1" i="4"/>
  <c r="AN412" i="3"/>
  <c r="AN411" i="3"/>
  <c r="AN410" i="3"/>
  <c r="AN409" i="3"/>
  <c r="AN408" i="3"/>
  <c r="AN407" i="3"/>
  <c r="AN406" i="3"/>
  <c r="AN405" i="3"/>
  <c r="AN404" i="3"/>
  <c r="AN403" i="3"/>
  <c r="AN402" i="3"/>
  <c r="AN401" i="3"/>
  <c r="AN400" i="3"/>
  <c r="AN399" i="3"/>
  <c r="AN398" i="3"/>
  <c r="AN397" i="3"/>
  <c r="AN396" i="3"/>
  <c r="AN395" i="3"/>
  <c r="AN394" i="3"/>
  <c r="AN393" i="3"/>
  <c r="AN392" i="3"/>
  <c r="AN391" i="3"/>
  <c r="AN390" i="3"/>
  <c r="AN389" i="3"/>
  <c r="AN388" i="3"/>
  <c r="AN387" i="3"/>
  <c r="AN386" i="3"/>
  <c r="AN385" i="3"/>
  <c r="AN384" i="3"/>
  <c r="AN383" i="3"/>
  <c r="AN382" i="3"/>
  <c r="AN381" i="3"/>
  <c r="AN380" i="3"/>
  <c r="AN379" i="3"/>
  <c r="AN378" i="3"/>
  <c r="AN377" i="3"/>
  <c r="AN376" i="3"/>
  <c r="AN375" i="3"/>
  <c r="AN374" i="3"/>
  <c r="AN373" i="3"/>
  <c r="AN372" i="3"/>
  <c r="AN371" i="3"/>
  <c r="AN370" i="3"/>
  <c r="AN369" i="3"/>
  <c r="AN368" i="3"/>
  <c r="AN367" i="3"/>
  <c r="AN366" i="3"/>
  <c r="AN365" i="3"/>
  <c r="AN364" i="3"/>
  <c r="AN363" i="3"/>
  <c r="AN362" i="3"/>
  <c r="AN361" i="3"/>
  <c r="AN360" i="3"/>
  <c r="AN359" i="3"/>
  <c r="AN358" i="3"/>
  <c r="AN357" i="3"/>
  <c r="AN356" i="3"/>
  <c r="AN355" i="3"/>
  <c r="AN354" i="3"/>
  <c r="AN353" i="3"/>
  <c r="AN352" i="3"/>
  <c r="AN351" i="3"/>
  <c r="AN350" i="3"/>
  <c r="AN349" i="3"/>
  <c r="AN348" i="3"/>
  <c r="AN347" i="3"/>
  <c r="AN346" i="3"/>
  <c r="AN345" i="3"/>
  <c r="AN344" i="3"/>
  <c r="AN343" i="3"/>
  <c r="AN342" i="3"/>
  <c r="AN341" i="3"/>
  <c r="AN340" i="3"/>
  <c r="AN339" i="3"/>
  <c r="AN338" i="3"/>
  <c r="AN337" i="3"/>
  <c r="AN336" i="3"/>
  <c r="AN335" i="3"/>
  <c r="AN334" i="3"/>
  <c r="AN333" i="3"/>
  <c r="AN332" i="3"/>
  <c r="AN331" i="3"/>
  <c r="AN330" i="3"/>
  <c r="AN329" i="3"/>
  <c r="AN328" i="3"/>
  <c r="AN327" i="3"/>
  <c r="AN326" i="3"/>
  <c r="AN325" i="3"/>
  <c r="AN324" i="3"/>
  <c r="AN323" i="3"/>
  <c r="AN322" i="3"/>
  <c r="AN321" i="3"/>
  <c r="AN320" i="3"/>
  <c r="AN319" i="3"/>
  <c r="AN318" i="3"/>
  <c r="AN317" i="3"/>
  <c r="AN316" i="3"/>
  <c r="J316" i="3"/>
  <c r="AN315" i="3"/>
  <c r="AN314" i="3"/>
  <c r="E313" i="3"/>
  <c r="AN313" i="3" s="1"/>
  <c r="AV312" i="3"/>
  <c r="AN312" i="3"/>
  <c r="AJ312" i="3"/>
  <c r="AI312" i="3"/>
  <c r="AH312" i="3"/>
  <c r="AG312" i="3"/>
  <c r="AF312" i="3"/>
  <c r="AE312" i="3"/>
  <c r="AD312" i="3"/>
  <c r="AC312" i="3"/>
  <c r="AK312" i="3" s="1"/>
  <c r="X312" i="3"/>
  <c r="W312" i="3"/>
  <c r="T312" i="3"/>
  <c r="Q312" i="3"/>
  <c r="O312" i="3"/>
  <c r="N312" i="3"/>
  <c r="M312" i="3"/>
  <c r="L312" i="3"/>
  <c r="P312" i="3" s="1"/>
  <c r="U312" i="3" s="1"/>
  <c r="AV311" i="3"/>
  <c r="AN311" i="3"/>
  <c r="AJ311" i="3"/>
  <c r="AI311" i="3"/>
  <c r="AH311" i="3"/>
  <c r="AG311" i="3"/>
  <c r="AF311" i="3"/>
  <c r="AE311" i="3"/>
  <c r="AD311" i="3"/>
  <c r="AC311" i="3"/>
  <c r="X311" i="3"/>
  <c r="W311" i="3"/>
  <c r="T311" i="3"/>
  <c r="Q311" i="3"/>
  <c r="O311" i="3"/>
  <c r="N311" i="3"/>
  <c r="M311" i="3"/>
  <c r="L311" i="3"/>
  <c r="P311" i="3" s="1"/>
  <c r="U311" i="3" s="1"/>
  <c r="AV310" i="3"/>
  <c r="AN310" i="3"/>
  <c r="AJ310" i="3"/>
  <c r="AI310" i="3"/>
  <c r="AH310" i="3"/>
  <c r="AG310" i="3"/>
  <c r="AF310" i="3"/>
  <c r="AE310" i="3"/>
  <c r="AD310" i="3"/>
  <c r="AC310" i="3"/>
  <c r="AK310" i="3" s="1"/>
  <c r="X310" i="3"/>
  <c r="W310" i="3"/>
  <c r="T310" i="3"/>
  <c r="R310" i="3" s="1"/>
  <c r="Q310" i="3"/>
  <c r="O310" i="3"/>
  <c r="N310" i="3"/>
  <c r="M310" i="3"/>
  <c r="L310" i="3"/>
  <c r="P310" i="3" s="1"/>
  <c r="U310" i="3" s="1"/>
  <c r="AV309" i="3"/>
  <c r="AN309" i="3"/>
  <c r="AJ309" i="3"/>
  <c r="AI309" i="3"/>
  <c r="AH309" i="3"/>
  <c r="AG309" i="3"/>
  <c r="AF309" i="3"/>
  <c r="AE309" i="3"/>
  <c r="AD309" i="3"/>
  <c r="AC309" i="3"/>
  <c r="X309" i="3"/>
  <c r="W309" i="3"/>
  <c r="T309" i="3"/>
  <c r="Q309" i="3"/>
  <c r="O309" i="3"/>
  <c r="N309" i="3"/>
  <c r="M309" i="3"/>
  <c r="L309" i="3"/>
  <c r="P309" i="3" s="1"/>
  <c r="U309" i="3" s="1"/>
  <c r="AV308" i="3"/>
  <c r="AN308" i="3"/>
  <c r="AJ308" i="3"/>
  <c r="AI308" i="3"/>
  <c r="AH308" i="3"/>
  <c r="AG308" i="3"/>
  <c r="AF308" i="3"/>
  <c r="AE308" i="3"/>
  <c r="AD308" i="3"/>
  <c r="AC308" i="3"/>
  <c r="X308" i="3"/>
  <c r="W308" i="3"/>
  <c r="T308" i="3"/>
  <c r="Q308" i="3"/>
  <c r="O308" i="3"/>
  <c r="N308" i="3"/>
  <c r="M308" i="3"/>
  <c r="L308" i="3"/>
  <c r="P308" i="3" s="1"/>
  <c r="U308" i="3" s="1"/>
  <c r="AV307" i="3"/>
  <c r="AN307" i="3"/>
  <c r="AJ307" i="3"/>
  <c r="AI307" i="3"/>
  <c r="AH307" i="3"/>
  <c r="AG307" i="3"/>
  <c r="AF307" i="3"/>
  <c r="AE307" i="3"/>
  <c r="AD307" i="3"/>
  <c r="AC307" i="3"/>
  <c r="X307" i="3"/>
  <c r="W307" i="3"/>
  <c r="T307" i="3"/>
  <c r="Q307" i="3"/>
  <c r="O307" i="3"/>
  <c r="N307" i="3"/>
  <c r="M307" i="3"/>
  <c r="L307" i="3"/>
  <c r="P307" i="3" s="1"/>
  <c r="U307" i="3" s="1"/>
  <c r="AV306" i="3"/>
  <c r="AN306" i="3"/>
  <c r="AJ306" i="3"/>
  <c r="AI306" i="3"/>
  <c r="AH306" i="3"/>
  <c r="AG306" i="3"/>
  <c r="AF306" i="3"/>
  <c r="AE306" i="3"/>
  <c r="AD306" i="3"/>
  <c r="AC306" i="3"/>
  <c r="AK306" i="3" s="1"/>
  <c r="X306" i="3"/>
  <c r="W306" i="3"/>
  <c r="T306" i="3"/>
  <c r="Q306" i="3"/>
  <c r="O306" i="3"/>
  <c r="N306" i="3"/>
  <c r="M306" i="3"/>
  <c r="L306" i="3"/>
  <c r="P306" i="3" s="1"/>
  <c r="U306" i="3" s="1"/>
  <c r="AV305" i="3"/>
  <c r="AN305" i="3"/>
  <c r="AJ305" i="3"/>
  <c r="AI305" i="3"/>
  <c r="AH305" i="3"/>
  <c r="AG305" i="3"/>
  <c r="AF305" i="3"/>
  <c r="AE305" i="3"/>
  <c r="AD305" i="3"/>
  <c r="AC305" i="3"/>
  <c r="X305" i="3"/>
  <c r="W305" i="3"/>
  <c r="T305" i="3"/>
  <c r="Q305" i="3"/>
  <c r="O305" i="3"/>
  <c r="N305" i="3"/>
  <c r="M305" i="3"/>
  <c r="L305" i="3"/>
  <c r="P305" i="3" s="1"/>
  <c r="U305" i="3" s="1"/>
  <c r="AV304" i="3"/>
  <c r="AN304" i="3"/>
  <c r="AJ304" i="3"/>
  <c r="AI304" i="3"/>
  <c r="AH304" i="3"/>
  <c r="AG304" i="3"/>
  <c r="AF304" i="3"/>
  <c r="AE304" i="3"/>
  <c r="AD304" i="3"/>
  <c r="AC304" i="3"/>
  <c r="X304" i="3"/>
  <c r="W304" i="3"/>
  <c r="T304" i="3"/>
  <c r="Q304" i="3"/>
  <c r="O304" i="3"/>
  <c r="N304" i="3"/>
  <c r="M304" i="3"/>
  <c r="L304" i="3"/>
  <c r="P304" i="3" s="1"/>
  <c r="U304" i="3" s="1"/>
  <c r="AV303" i="3"/>
  <c r="AN303" i="3"/>
  <c r="AJ303" i="3"/>
  <c r="AI303" i="3"/>
  <c r="AH303" i="3"/>
  <c r="AG303" i="3"/>
  <c r="AF303" i="3"/>
  <c r="AE303" i="3"/>
  <c r="AD303" i="3"/>
  <c r="AC303" i="3"/>
  <c r="X303" i="3"/>
  <c r="W303" i="3"/>
  <c r="T303" i="3"/>
  <c r="Q303" i="3"/>
  <c r="O303" i="3"/>
  <c r="N303" i="3"/>
  <c r="M303" i="3"/>
  <c r="L303" i="3"/>
  <c r="P303" i="3" s="1"/>
  <c r="U303" i="3" s="1"/>
  <c r="AV302" i="3"/>
  <c r="AN302" i="3"/>
  <c r="AJ302" i="3"/>
  <c r="AI302" i="3"/>
  <c r="AH302" i="3"/>
  <c r="AG302" i="3"/>
  <c r="AF302" i="3"/>
  <c r="AE302" i="3"/>
  <c r="AD302" i="3"/>
  <c r="AC302" i="3"/>
  <c r="AK302" i="3" s="1"/>
  <c r="X302" i="3"/>
  <c r="W302" i="3"/>
  <c r="T302" i="3"/>
  <c r="Q302" i="3"/>
  <c r="O302" i="3"/>
  <c r="N302" i="3"/>
  <c r="M302" i="3"/>
  <c r="L302" i="3"/>
  <c r="P302" i="3" s="1"/>
  <c r="U302" i="3" s="1"/>
  <c r="AV301" i="3"/>
  <c r="AN301" i="3"/>
  <c r="AJ301" i="3"/>
  <c r="AI301" i="3"/>
  <c r="AH301" i="3"/>
  <c r="AG301" i="3"/>
  <c r="AF301" i="3"/>
  <c r="AE301" i="3"/>
  <c r="AD301" i="3"/>
  <c r="AC301" i="3"/>
  <c r="X301" i="3"/>
  <c r="W301" i="3"/>
  <c r="U301" i="3"/>
  <c r="T301" i="3"/>
  <c r="Q301" i="3"/>
  <c r="O301" i="3"/>
  <c r="N301" i="3"/>
  <c r="M301" i="3"/>
  <c r="L301" i="3"/>
  <c r="P301" i="3" s="1"/>
  <c r="AV300" i="3"/>
  <c r="AN300" i="3"/>
  <c r="AJ300" i="3"/>
  <c r="AI300" i="3"/>
  <c r="AH300" i="3"/>
  <c r="AG300" i="3"/>
  <c r="AF300" i="3"/>
  <c r="AE300" i="3"/>
  <c r="AD300" i="3"/>
  <c r="AC300" i="3"/>
  <c r="X300" i="3"/>
  <c r="W300" i="3"/>
  <c r="T300" i="3"/>
  <c r="Q300" i="3"/>
  <c r="O300" i="3"/>
  <c r="N300" i="3"/>
  <c r="M300" i="3"/>
  <c r="L300" i="3"/>
  <c r="P300" i="3" s="1"/>
  <c r="U300" i="3" s="1"/>
  <c r="AV299" i="3"/>
  <c r="AN299" i="3"/>
  <c r="AJ299" i="3"/>
  <c r="AI299" i="3"/>
  <c r="AH299" i="3"/>
  <c r="AG299" i="3"/>
  <c r="AF299" i="3"/>
  <c r="AE299" i="3"/>
  <c r="AD299" i="3"/>
  <c r="AC299" i="3"/>
  <c r="X299" i="3"/>
  <c r="W299" i="3"/>
  <c r="T299" i="3"/>
  <c r="Q299" i="3"/>
  <c r="O299" i="3"/>
  <c r="N299" i="3"/>
  <c r="M299" i="3"/>
  <c r="L299" i="3"/>
  <c r="P299" i="3" s="1"/>
  <c r="U299" i="3" s="1"/>
  <c r="AV298" i="3"/>
  <c r="AN298" i="3"/>
  <c r="AJ298" i="3"/>
  <c r="AI298" i="3"/>
  <c r="AH298" i="3"/>
  <c r="AG298" i="3"/>
  <c r="AF298" i="3"/>
  <c r="AE298" i="3"/>
  <c r="AD298" i="3"/>
  <c r="AC298" i="3"/>
  <c r="AK298" i="3" s="1"/>
  <c r="X298" i="3"/>
  <c r="W298" i="3"/>
  <c r="T298" i="3"/>
  <c r="Q298" i="3"/>
  <c r="O298" i="3"/>
  <c r="N298" i="3"/>
  <c r="M298" i="3"/>
  <c r="L298" i="3"/>
  <c r="P298" i="3" s="1"/>
  <c r="U298" i="3" s="1"/>
  <c r="AV297" i="3"/>
  <c r="AN297" i="3"/>
  <c r="AJ297" i="3"/>
  <c r="AI297" i="3"/>
  <c r="AH297" i="3"/>
  <c r="AG297" i="3"/>
  <c r="AF297" i="3"/>
  <c r="AE297" i="3"/>
  <c r="AD297" i="3"/>
  <c r="AC297" i="3"/>
  <c r="X297" i="3"/>
  <c r="W297" i="3"/>
  <c r="U297" i="3"/>
  <c r="T297" i="3"/>
  <c r="Q297" i="3"/>
  <c r="O297" i="3"/>
  <c r="N297" i="3"/>
  <c r="M297" i="3"/>
  <c r="L297" i="3"/>
  <c r="P297" i="3" s="1"/>
  <c r="AV296" i="3"/>
  <c r="AN296" i="3"/>
  <c r="AJ296" i="3"/>
  <c r="AI296" i="3"/>
  <c r="AH296" i="3"/>
  <c r="AG296" i="3"/>
  <c r="AF296" i="3"/>
  <c r="AE296" i="3"/>
  <c r="AD296" i="3"/>
  <c r="AC296" i="3"/>
  <c r="X296" i="3"/>
  <c r="W296" i="3"/>
  <c r="T296" i="3"/>
  <c r="Q296" i="3"/>
  <c r="O296" i="3"/>
  <c r="N296" i="3"/>
  <c r="M296" i="3"/>
  <c r="L296" i="3"/>
  <c r="P296" i="3" s="1"/>
  <c r="U296" i="3" s="1"/>
  <c r="AV295" i="3"/>
  <c r="AN295" i="3"/>
  <c r="AJ295" i="3"/>
  <c r="AI295" i="3"/>
  <c r="AH295" i="3"/>
  <c r="AG295" i="3"/>
  <c r="AF295" i="3"/>
  <c r="AE295" i="3"/>
  <c r="AD295" i="3"/>
  <c r="AC295" i="3"/>
  <c r="X295" i="3"/>
  <c r="W295" i="3"/>
  <c r="T295" i="3"/>
  <c r="Q295" i="3"/>
  <c r="O295" i="3"/>
  <c r="N295" i="3"/>
  <c r="M295" i="3"/>
  <c r="L295" i="3"/>
  <c r="P295" i="3" s="1"/>
  <c r="U295" i="3" s="1"/>
  <c r="AV294" i="3"/>
  <c r="AN294" i="3"/>
  <c r="AJ294" i="3"/>
  <c r="AI294" i="3"/>
  <c r="AH294" i="3"/>
  <c r="AG294" i="3"/>
  <c r="AF294" i="3"/>
  <c r="AE294" i="3"/>
  <c r="AD294" i="3"/>
  <c r="AC294" i="3"/>
  <c r="AK294" i="3" s="1"/>
  <c r="X294" i="3"/>
  <c r="W294" i="3"/>
  <c r="T294" i="3"/>
  <c r="Q294" i="3"/>
  <c r="O294" i="3"/>
  <c r="N294" i="3"/>
  <c r="M294" i="3"/>
  <c r="L294" i="3"/>
  <c r="P294" i="3" s="1"/>
  <c r="U294" i="3" s="1"/>
  <c r="AV293" i="3"/>
  <c r="AN293" i="3"/>
  <c r="AJ293" i="3"/>
  <c r="AI293" i="3"/>
  <c r="AH293" i="3"/>
  <c r="AG293" i="3"/>
  <c r="AF293" i="3"/>
  <c r="AE293" i="3"/>
  <c r="AD293" i="3"/>
  <c r="AC293" i="3"/>
  <c r="X293" i="3"/>
  <c r="W293" i="3"/>
  <c r="T293" i="3"/>
  <c r="Q293" i="3"/>
  <c r="O293" i="3"/>
  <c r="N293" i="3"/>
  <c r="M293" i="3"/>
  <c r="L293" i="3"/>
  <c r="P293" i="3" s="1"/>
  <c r="U293" i="3" s="1"/>
  <c r="AV292" i="3"/>
  <c r="AN292" i="3"/>
  <c r="AJ292" i="3"/>
  <c r="AI292" i="3"/>
  <c r="AH292" i="3"/>
  <c r="AG292" i="3"/>
  <c r="AF292" i="3"/>
  <c r="AE292" i="3"/>
  <c r="AD292" i="3"/>
  <c r="AC292" i="3"/>
  <c r="X292" i="3"/>
  <c r="W292" i="3"/>
  <c r="T292" i="3"/>
  <c r="Q292" i="3"/>
  <c r="O292" i="3"/>
  <c r="N292" i="3"/>
  <c r="M292" i="3"/>
  <c r="L292" i="3"/>
  <c r="P292" i="3" s="1"/>
  <c r="U292" i="3" s="1"/>
  <c r="AV291" i="3"/>
  <c r="AN291" i="3"/>
  <c r="AJ291" i="3"/>
  <c r="AI291" i="3"/>
  <c r="AH291" i="3"/>
  <c r="AG291" i="3"/>
  <c r="AF291" i="3"/>
  <c r="AE291" i="3"/>
  <c r="AD291" i="3"/>
  <c r="AC291" i="3"/>
  <c r="X291" i="3"/>
  <c r="W291" i="3"/>
  <c r="T291" i="3"/>
  <c r="Q291" i="3"/>
  <c r="O291" i="3"/>
  <c r="N291" i="3"/>
  <c r="M291" i="3"/>
  <c r="L291" i="3"/>
  <c r="P291" i="3" s="1"/>
  <c r="U291" i="3" s="1"/>
  <c r="AV290" i="3"/>
  <c r="AN290" i="3"/>
  <c r="AJ290" i="3"/>
  <c r="AI290" i="3"/>
  <c r="AH290" i="3"/>
  <c r="AG290" i="3"/>
  <c r="AF290" i="3"/>
  <c r="AE290" i="3"/>
  <c r="AD290" i="3"/>
  <c r="AC290" i="3"/>
  <c r="AK290" i="3" s="1"/>
  <c r="X290" i="3"/>
  <c r="W290" i="3"/>
  <c r="T290" i="3"/>
  <c r="Q290" i="3"/>
  <c r="O290" i="3"/>
  <c r="N290" i="3"/>
  <c r="M290" i="3"/>
  <c r="L290" i="3"/>
  <c r="P290" i="3" s="1"/>
  <c r="U290" i="3" s="1"/>
  <c r="AV289" i="3"/>
  <c r="AN289" i="3"/>
  <c r="AJ289" i="3"/>
  <c r="AI289" i="3"/>
  <c r="AH289" i="3"/>
  <c r="AG289" i="3"/>
  <c r="AF289" i="3"/>
  <c r="AE289" i="3"/>
  <c r="AD289" i="3"/>
  <c r="AC289" i="3"/>
  <c r="X289" i="3"/>
  <c r="W289" i="3"/>
  <c r="T289" i="3"/>
  <c r="Q289" i="3"/>
  <c r="O289" i="3"/>
  <c r="N289" i="3"/>
  <c r="M289" i="3"/>
  <c r="L289" i="3"/>
  <c r="P289" i="3" s="1"/>
  <c r="U289" i="3" s="1"/>
  <c r="AV288" i="3"/>
  <c r="AN288" i="3"/>
  <c r="AJ288" i="3"/>
  <c r="AI288" i="3"/>
  <c r="AH288" i="3"/>
  <c r="AG288" i="3"/>
  <c r="AF288" i="3"/>
  <c r="AE288" i="3"/>
  <c r="AD288" i="3"/>
  <c r="AC288" i="3"/>
  <c r="X288" i="3"/>
  <c r="W288" i="3"/>
  <c r="T288" i="3"/>
  <c r="Q288" i="3"/>
  <c r="O288" i="3"/>
  <c r="N288" i="3"/>
  <c r="M288" i="3"/>
  <c r="L288" i="3"/>
  <c r="P288" i="3" s="1"/>
  <c r="U288" i="3" s="1"/>
  <c r="AV287" i="3"/>
  <c r="AN287" i="3"/>
  <c r="AJ287" i="3"/>
  <c r="AI287" i="3"/>
  <c r="AH287" i="3"/>
  <c r="AG287" i="3"/>
  <c r="AF287" i="3"/>
  <c r="AE287" i="3"/>
  <c r="AD287" i="3"/>
  <c r="AC287" i="3"/>
  <c r="X287" i="3"/>
  <c r="W287" i="3"/>
  <c r="T287" i="3"/>
  <c r="Q287" i="3"/>
  <c r="O287" i="3"/>
  <c r="N287" i="3"/>
  <c r="M287" i="3"/>
  <c r="L287" i="3"/>
  <c r="P287" i="3" s="1"/>
  <c r="U287" i="3" s="1"/>
  <c r="AV286" i="3"/>
  <c r="AN286" i="3"/>
  <c r="AJ286" i="3"/>
  <c r="AI286" i="3"/>
  <c r="AH286" i="3"/>
  <c r="AG286" i="3"/>
  <c r="AF286" i="3"/>
  <c r="AE286" i="3"/>
  <c r="AD286" i="3"/>
  <c r="AC286" i="3"/>
  <c r="AK286" i="3" s="1"/>
  <c r="X286" i="3"/>
  <c r="W286" i="3"/>
  <c r="T286" i="3"/>
  <c r="Q286" i="3"/>
  <c r="O286" i="3"/>
  <c r="N286" i="3"/>
  <c r="M286" i="3"/>
  <c r="L286" i="3"/>
  <c r="P286" i="3" s="1"/>
  <c r="U286" i="3" s="1"/>
  <c r="AV285" i="3"/>
  <c r="AN285" i="3"/>
  <c r="AJ285" i="3"/>
  <c r="AI285" i="3"/>
  <c r="AH285" i="3"/>
  <c r="AG285" i="3"/>
  <c r="AF285" i="3"/>
  <c r="AE285" i="3"/>
  <c r="AD285" i="3"/>
  <c r="AC285" i="3"/>
  <c r="X285" i="3"/>
  <c r="W285" i="3"/>
  <c r="U285" i="3"/>
  <c r="T285" i="3"/>
  <c r="Q285" i="3"/>
  <c r="O285" i="3"/>
  <c r="N285" i="3"/>
  <c r="M285" i="3"/>
  <c r="L285" i="3"/>
  <c r="P285" i="3" s="1"/>
  <c r="AV284" i="3"/>
  <c r="AN284" i="3"/>
  <c r="AJ284" i="3"/>
  <c r="AI284" i="3"/>
  <c r="AH284" i="3"/>
  <c r="AG284" i="3"/>
  <c r="AF284" i="3"/>
  <c r="AE284" i="3"/>
  <c r="AD284" i="3"/>
  <c r="AC284" i="3"/>
  <c r="X284" i="3"/>
  <c r="W284" i="3"/>
  <c r="T284" i="3"/>
  <c r="Q284" i="3"/>
  <c r="O284" i="3"/>
  <c r="N284" i="3"/>
  <c r="M284" i="3"/>
  <c r="L284" i="3"/>
  <c r="P284" i="3" s="1"/>
  <c r="U284" i="3" s="1"/>
  <c r="AV283" i="3"/>
  <c r="AN283" i="3"/>
  <c r="AJ283" i="3"/>
  <c r="AI283" i="3"/>
  <c r="AH283" i="3"/>
  <c r="AG283" i="3"/>
  <c r="AF283" i="3"/>
  <c r="AE283" i="3"/>
  <c r="AD283" i="3"/>
  <c r="AC283" i="3"/>
  <c r="X283" i="3"/>
  <c r="W283" i="3"/>
  <c r="T283" i="3"/>
  <c r="Q283" i="3"/>
  <c r="O283" i="3"/>
  <c r="N283" i="3"/>
  <c r="M283" i="3"/>
  <c r="L283" i="3"/>
  <c r="P283" i="3" s="1"/>
  <c r="U283" i="3" s="1"/>
  <c r="AV282" i="3"/>
  <c r="AN282" i="3"/>
  <c r="AJ282" i="3"/>
  <c r="AI282" i="3"/>
  <c r="AH282" i="3"/>
  <c r="AG282" i="3"/>
  <c r="AF282" i="3"/>
  <c r="AE282" i="3"/>
  <c r="AD282" i="3"/>
  <c r="AC282" i="3"/>
  <c r="AK282" i="3" s="1"/>
  <c r="X282" i="3"/>
  <c r="W282" i="3"/>
  <c r="T282" i="3"/>
  <c r="Q282" i="3"/>
  <c r="O282" i="3"/>
  <c r="N282" i="3"/>
  <c r="M282" i="3"/>
  <c r="L282" i="3"/>
  <c r="P282" i="3" s="1"/>
  <c r="U282" i="3" s="1"/>
  <c r="AV281" i="3"/>
  <c r="AN281" i="3"/>
  <c r="AJ281" i="3"/>
  <c r="AI281" i="3"/>
  <c r="AH281" i="3"/>
  <c r="AG281" i="3"/>
  <c r="AF281" i="3"/>
  <c r="AE281" i="3"/>
  <c r="AD281" i="3"/>
  <c r="AC281" i="3"/>
  <c r="X281" i="3"/>
  <c r="W281" i="3"/>
  <c r="U281" i="3"/>
  <c r="T281" i="3"/>
  <c r="Q281" i="3"/>
  <c r="O281" i="3"/>
  <c r="N281" i="3"/>
  <c r="M281" i="3"/>
  <c r="L281" i="3"/>
  <c r="P281" i="3" s="1"/>
  <c r="AV280" i="3"/>
  <c r="AN280" i="3"/>
  <c r="AJ280" i="3"/>
  <c r="AI280" i="3"/>
  <c r="AH280" i="3"/>
  <c r="AG280" i="3"/>
  <c r="AF280" i="3"/>
  <c r="AE280" i="3"/>
  <c r="AD280" i="3"/>
  <c r="AC280" i="3"/>
  <c r="X280" i="3"/>
  <c r="W280" i="3"/>
  <c r="T280" i="3"/>
  <c r="Q280" i="3"/>
  <c r="O280" i="3"/>
  <c r="N280" i="3"/>
  <c r="M280" i="3"/>
  <c r="L280" i="3"/>
  <c r="P280" i="3" s="1"/>
  <c r="U280" i="3" s="1"/>
  <c r="AV279" i="3"/>
  <c r="AN279" i="3"/>
  <c r="AJ279" i="3"/>
  <c r="AI279" i="3"/>
  <c r="AH279" i="3"/>
  <c r="AG279" i="3"/>
  <c r="AF279" i="3"/>
  <c r="AE279" i="3"/>
  <c r="AD279" i="3"/>
  <c r="AC279" i="3"/>
  <c r="X279" i="3"/>
  <c r="W279" i="3"/>
  <c r="T279" i="3"/>
  <c r="Q279" i="3"/>
  <c r="O279" i="3"/>
  <c r="N279" i="3"/>
  <c r="M279" i="3"/>
  <c r="L279" i="3"/>
  <c r="P279" i="3" s="1"/>
  <c r="U279" i="3" s="1"/>
  <c r="AV278" i="3"/>
  <c r="AN278" i="3"/>
  <c r="AJ278" i="3"/>
  <c r="AI278" i="3"/>
  <c r="AH278" i="3"/>
  <c r="AG278" i="3"/>
  <c r="AF278" i="3"/>
  <c r="AE278" i="3"/>
  <c r="AD278" i="3"/>
  <c r="AC278" i="3"/>
  <c r="AK278" i="3" s="1"/>
  <c r="X278" i="3"/>
  <c r="W278" i="3"/>
  <c r="T278" i="3"/>
  <c r="R278" i="3" s="1"/>
  <c r="Q278" i="3"/>
  <c r="O278" i="3"/>
  <c r="N278" i="3"/>
  <c r="M278" i="3"/>
  <c r="L278" i="3"/>
  <c r="P278" i="3" s="1"/>
  <c r="U278" i="3" s="1"/>
  <c r="AV277" i="3"/>
  <c r="AN277" i="3"/>
  <c r="AJ277" i="3"/>
  <c r="AI277" i="3"/>
  <c r="AH277" i="3"/>
  <c r="AG277" i="3"/>
  <c r="AF277" i="3"/>
  <c r="AE277" i="3"/>
  <c r="AD277" i="3"/>
  <c r="AC277" i="3"/>
  <c r="X277" i="3"/>
  <c r="W277" i="3"/>
  <c r="T277" i="3"/>
  <c r="Q277" i="3"/>
  <c r="O277" i="3"/>
  <c r="N277" i="3"/>
  <c r="M277" i="3"/>
  <c r="L277" i="3"/>
  <c r="P277" i="3" s="1"/>
  <c r="U277" i="3" s="1"/>
  <c r="AV276" i="3"/>
  <c r="AN276" i="3"/>
  <c r="AJ276" i="3"/>
  <c r="AI276" i="3"/>
  <c r="AH276" i="3"/>
  <c r="AG276" i="3"/>
  <c r="AF276" i="3"/>
  <c r="AE276" i="3"/>
  <c r="AD276" i="3"/>
  <c r="AC276" i="3"/>
  <c r="X276" i="3"/>
  <c r="W276" i="3"/>
  <c r="T276" i="3"/>
  <c r="Q276" i="3"/>
  <c r="O276" i="3"/>
  <c r="N276" i="3"/>
  <c r="M276" i="3"/>
  <c r="L276" i="3"/>
  <c r="P276" i="3" s="1"/>
  <c r="U276" i="3" s="1"/>
  <c r="AV275" i="3"/>
  <c r="AN275" i="3"/>
  <c r="AJ275" i="3"/>
  <c r="AI275" i="3"/>
  <c r="AH275" i="3"/>
  <c r="AG275" i="3"/>
  <c r="AF275" i="3"/>
  <c r="AE275" i="3"/>
  <c r="AD275" i="3"/>
  <c r="AC275" i="3"/>
  <c r="X275" i="3"/>
  <c r="W275" i="3"/>
  <c r="T275" i="3"/>
  <c r="Q275" i="3"/>
  <c r="O275" i="3"/>
  <c r="N275" i="3"/>
  <c r="M275" i="3"/>
  <c r="L275" i="3"/>
  <c r="P275" i="3" s="1"/>
  <c r="U275" i="3" s="1"/>
  <c r="AV274" i="3"/>
  <c r="AN274" i="3"/>
  <c r="AJ274" i="3"/>
  <c r="AI274" i="3"/>
  <c r="AH274" i="3"/>
  <c r="AG274" i="3"/>
  <c r="AF274" i="3"/>
  <c r="AE274" i="3"/>
  <c r="AD274" i="3"/>
  <c r="AC274" i="3"/>
  <c r="AK274" i="3" s="1"/>
  <c r="X274" i="3"/>
  <c r="W274" i="3"/>
  <c r="T274" i="3"/>
  <c r="Q274" i="3"/>
  <c r="O274" i="3"/>
  <c r="N274" i="3"/>
  <c r="M274" i="3"/>
  <c r="L274" i="3"/>
  <c r="P274" i="3" s="1"/>
  <c r="U274" i="3" s="1"/>
  <c r="AV273" i="3"/>
  <c r="AN273" i="3"/>
  <c r="AJ273" i="3"/>
  <c r="AI273" i="3"/>
  <c r="AH273" i="3"/>
  <c r="AG273" i="3"/>
  <c r="AF273" i="3"/>
  <c r="AE273" i="3"/>
  <c r="AD273" i="3"/>
  <c r="AC273" i="3"/>
  <c r="X273" i="3"/>
  <c r="W273" i="3"/>
  <c r="T273" i="3"/>
  <c r="Q273" i="3"/>
  <c r="O273" i="3"/>
  <c r="N273" i="3"/>
  <c r="M273" i="3"/>
  <c r="L273" i="3"/>
  <c r="P273" i="3" s="1"/>
  <c r="U273" i="3" s="1"/>
  <c r="AV272" i="3"/>
  <c r="AN272" i="3"/>
  <c r="AJ272" i="3"/>
  <c r="AI272" i="3"/>
  <c r="AH272" i="3"/>
  <c r="AG272" i="3"/>
  <c r="AF272" i="3"/>
  <c r="AE272" i="3"/>
  <c r="AD272" i="3"/>
  <c r="AC272" i="3"/>
  <c r="X272" i="3"/>
  <c r="W272" i="3"/>
  <c r="T272" i="3"/>
  <c r="Q272" i="3"/>
  <c r="O272" i="3"/>
  <c r="N272" i="3"/>
  <c r="M272" i="3"/>
  <c r="L272" i="3"/>
  <c r="P272" i="3" s="1"/>
  <c r="U272" i="3" s="1"/>
  <c r="AV271" i="3"/>
  <c r="AN271" i="3"/>
  <c r="AJ271" i="3"/>
  <c r="AI271" i="3"/>
  <c r="AH271" i="3"/>
  <c r="AG271" i="3"/>
  <c r="AF271" i="3"/>
  <c r="AE271" i="3"/>
  <c r="AD271" i="3"/>
  <c r="AC271" i="3"/>
  <c r="X271" i="3"/>
  <c r="W271" i="3"/>
  <c r="T271" i="3"/>
  <c r="Q271" i="3"/>
  <c r="O271" i="3"/>
  <c r="N271" i="3"/>
  <c r="M271" i="3"/>
  <c r="L271" i="3"/>
  <c r="P271" i="3" s="1"/>
  <c r="U271" i="3" s="1"/>
  <c r="AV270" i="3"/>
  <c r="AN270" i="3"/>
  <c r="AJ270" i="3"/>
  <c r="AI270" i="3"/>
  <c r="AH270" i="3"/>
  <c r="AG270" i="3"/>
  <c r="AF270" i="3"/>
  <c r="AE270" i="3"/>
  <c r="AD270" i="3"/>
  <c r="AC270" i="3"/>
  <c r="AK270" i="3" s="1"/>
  <c r="X270" i="3"/>
  <c r="W270" i="3"/>
  <c r="T270" i="3"/>
  <c r="Q270" i="3"/>
  <c r="O270" i="3"/>
  <c r="N270" i="3"/>
  <c r="M270" i="3"/>
  <c r="L270" i="3"/>
  <c r="P270" i="3" s="1"/>
  <c r="U270" i="3" s="1"/>
  <c r="AV269" i="3"/>
  <c r="AN269" i="3"/>
  <c r="AJ269" i="3"/>
  <c r="AI269" i="3"/>
  <c r="AH269" i="3"/>
  <c r="AG269" i="3"/>
  <c r="AF269" i="3"/>
  <c r="AE269" i="3"/>
  <c r="AD269" i="3"/>
  <c r="AC269" i="3"/>
  <c r="AK269" i="3" s="1"/>
  <c r="X269" i="3"/>
  <c r="W269" i="3"/>
  <c r="T269" i="3"/>
  <c r="Q269" i="3"/>
  <c r="O269" i="3"/>
  <c r="N269" i="3"/>
  <c r="M269" i="3"/>
  <c r="L269" i="3"/>
  <c r="P269" i="3" s="1"/>
  <c r="U269" i="3" s="1"/>
  <c r="AV268" i="3"/>
  <c r="AN268" i="3"/>
  <c r="AJ268" i="3"/>
  <c r="AI268" i="3"/>
  <c r="AH268" i="3"/>
  <c r="AG268" i="3"/>
  <c r="AF268" i="3"/>
  <c r="AE268" i="3"/>
  <c r="AD268" i="3"/>
  <c r="AC268" i="3"/>
  <c r="X268" i="3"/>
  <c r="W268" i="3"/>
  <c r="T268" i="3"/>
  <c r="Q268" i="3"/>
  <c r="O268" i="3"/>
  <c r="N268" i="3"/>
  <c r="M268" i="3"/>
  <c r="L268" i="3"/>
  <c r="P268" i="3" s="1"/>
  <c r="U268" i="3" s="1"/>
  <c r="R268" i="3" s="1"/>
  <c r="AV267" i="3"/>
  <c r="AN267" i="3"/>
  <c r="AJ267" i="3"/>
  <c r="AI267" i="3"/>
  <c r="AH267" i="3"/>
  <c r="AG267" i="3"/>
  <c r="AF267" i="3"/>
  <c r="AE267" i="3"/>
  <c r="AD267" i="3"/>
  <c r="AC267" i="3"/>
  <c r="X267" i="3"/>
  <c r="W267" i="3"/>
  <c r="T267" i="3"/>
  <c r="Q267" i="3"/>
  <c r="O267" i="3"/>
  <c r="N267" i="3"/>
  <c r="M267" i="3"/>
  <c r="L267" i="3"/>
  <c r="AV266" i="3"/>
  <c r="AN266" i="3"/>
  <c r="AJ266" i="3"/>
  <c r="AI266" i="3"/>
  <c r="AH266" i="3"/>
  <c r="AG266" i="3"/>
  <c r="AF266" i="3"/>
  <c r="AE266" i="3"/>
  <c r="AD266" i="3"/>
  <c r="AC266" i="3"/>
  <c r="AK266" i="3" s="1"/>
  <c r="X266" i="3"/>
  <c r="W266" i="3"/>
  <c r="T266" i="3"/>
  <c r="Q266" i="3"/>
  <c r="O266" i="3"/>
  <c r="N266" i="3"/>
  <c r="M266" i="3"/>
  <c r="L266" i="3"/>
  <c r="AV265" i="3"/>
  <c r="AN265" i="3"/>
  <c r="AJ265" i="3"/>
  <c r="AI265" i="3"/>
  <c r="AH265" i="3"/>
  <c r="AG265" i="3"/>
  <c r="AF265" i="3"/>
  <c r="AE265" i="3"/>
  <c r="AD265" i="3"/>
  <c r="AC265" i="3"/>
  <c r="AK265" i="3" s="1"/>
  <c r="X265" i="3"/>
  <c r="W265" i="3"/>
  <c r="T265" i="3"/>
  <c r="Q265" i="3"/>
  <c r="O265" i="3"/>
  <c r="N265" i="3"/>
  <c r="M265" i="3"/>
  <c r="L265" i="3"/>
  <c r="P265" i="3" s="1"/>
  <c r="U265" i="3" s="1"/>
  <c r="R265" i="3" s="1"/>
  <c r="AV264" i="3"/>
  <c r="AN264" i="3"/>
  <c r="AJ264" i="3"/>
  <c r="AI264" i="3"/>
  <c r="AH264" i="3"/>
  <c r="AG264" i="3"/>
  <c r="AF264" i="3"/>
  <c r="AE264" i="3"/>
  <c r="AD264" i="3"/>
  <c r="AC264" i="3"/>
  <c r="X264" i="3"/>
  <c r="W264" i="3"/>
  <c r="T264" i="3"/>
  <c r="Q264" i="3"/>
  <c r="O264" i="3"/>
  <c r="N264" i="3"/>
  <c r="M264" i="3"/>
  <c r="L264" i="3"/>
  <c r="P264" i="3" s="1"/>
  <c r="U264" i="3" s="1"/>
  <c r="R264" i="3" s="1"/>
  <c r="AV263" i="3"/>
  <c r="AN263" i="3"/>
  <c r="AJ263" i="3"/>
  <c r="AI263" i="3"/>
  <c r="AH263" i="3"/>
  <c r="AG263" i="3"/>
  <c r="AF263" i="3"/>
  <c r="AE263" i="3"/>
  <c r="AD263" i="3"/>
  <c r="AC263" i="3"/>
  <c r="X263" i="3"/>
  <c r="W263" i="3"/>
  <c r="T263" i="3"/>
  <c r="Q263" i="3"/>
  <c r="O263" i="3"/>
  <c r="N263" i="3"/>
  <c r="M263" i="3"/>
  <c r="L263" i="3"/>
  <c r="AV262" i="3"/>
  <c r="AN262" i="3"/>
  <c r="AJ262" i="3"/>
  <c r="AI262" i="3"/>
  <c r="AH262" i="3"/>
  <c r="AG262" i="3"/>
  <c r="AF262" i="3"/>
  <c r="AE262" i="3"/>
  <c r="AD262" i="3"/>
  <c r="AC262" i="3"/>
  <c r="AK262" i="3" s="1"/>
  <c r="X262" i="3"/>
  <c r="W262" i="3"/>
  <c r="T262" i="3"/>
  <c r="Q262" i="3"/>
  <c r="O262" i="3"/>
  <c r="N262" i="3"/>
  <c r="M262" i="3"/>
  <c r="L262" i="3"/>
  <c r="AV261" i="3"/>
  <c r="AN261" i="3"/>
  <c r="AJ261" i="3"/>
  <c r="AI261" i="3"/>
  <c r="AH261" i="3"/>
  <c r="AG261" i="3"/>
  <c r="AF261" i="3"/>
  <c r="AE261" i="3"/>
  <c r="AD261" i="3"/>
  <c r="AC261" i="3"/>
  <c r="X261" i="3"/>
  <c r="W261" i="3"/>
  <c r="T261" i="3"/>
  <c r="Q261" i="3"/>
  <c r="O261" i="3"/>
  <c r="N261" i="3"/>
  <c r="M261" i="3"/>
  <c r="L261" i="3"/>
  <c r="P261" i="3" s="1"/>
  <c r="U261" i="3" s="1"/>
  <c r="R261" i="3" s="1"/>
  <c r="AV260" i="3"/>
  <c r="AN260" i="3"/>
  <c r="AJ260" i="3"/>
  <c r="AI260" i="3"/>
  <c r="AH260" i="3"/>
  <c r="AG260" i="3"/>
  <c r="AF260" i="3"/>
  <c r="AE260" i="3"/>
  <c r="AD260" i="3"/>
  <c r="AC260" i="3"/>
  <c r="X260" i="3"/>
  <c r="W260" i="3"/>
  <c r="T260" i="3"/>
  <c r="Q260" i="3"/>
  <c r="O260" i="3"/>
  <c r="N260" i="3"/>
  <c r="M260" i="3"/>
  <c r="L260" i="3"/>
  <c r="P260" i="3" s="1"/>
  <c r="U260" i="3" s="1"/>
  <c r="R260" i="3" s="1"/>
  <c r="AV259" i="3"/>
  <c r="AN259" i="3"/>
  <c r="AJ259" i="3"/>
  <c r="AI259" i="3"/>
  <c r="AH259" i="3"/>
  <c r="AG259" i="3"/>
  <c r="AF259" i="3"/>
  <c r="AE259" i="3"/>
  <c r="AD259" i="3"/>
  <c r="AC259" i="3"/>
  <c r="X259" i="3"/>
  <c r="W259" i="3"/>
  <c r="T259" i="3"/>
  <c r="Q259" i="3"/>
  <c r="O259" i="3"/>
  <c r="N259" i="3"/>
  <c r="M259" i="3"/>
  <c r="L259" i="3"/>
  <c r="AV258" i="3"/>
  <c r="AN258" i="3"/>
  <c r="AJ258" i="3"/>
  <c r="AI258" i="3"/>
  <c r="AH258" i="3"/>
  <c r="AG258" i="3"/>
  <c r="AF258" i="3"/>
  <c r="AE258" i="3"/>
  <c r="AD258" i="3"/>
  <c r="AC258" i="3"/>
  <c r="AK258" i="3" s="1"/>
  <c r="X258" i="3"/>
  <c r="W258" i="3"/>
  <c r="T258" i="3"/>
  <c r="Q258" i="3"/>
  <c r="O258" i="3"/>
  <c r="N258" i="3"/>
  <c r="M258" i="3"/>
  <c r="L258" i="3"/>
  <c r="AV257" i="3"/>
  <c r="AN257" i="3"/>
  <c r="AJ257" i="3"/>
  <c r="AI257" i="3"/>
  <c r="AH257" i="3"/>
  <c r="AG257" i="3"/>
  <c r="AF257" i="3"/>
  <c r="AE257" i="3"/>
  <c r="AD257" i="3"/>
  <c r="AC257" i="3"/>
  <c r="X257" i="3"/>
  <c r="W257" i="3"/>
  <c r="T257" i="3"/>
  <c r="Q257" i="3"/>
  <c r="O257" i="3"/>
  <c r="N257" i="3"/>
  <c r="M257" i="3"/>
  <c r="L257" i="3"/>
  <c r="P257" i="3" s="1"/>
  <c r="U257" i="3" s="1"/>
  <c r="R257" i="3" s="1"/>
  <c r="AV256" i="3"/>
  <c r="AN256" i="3"/>
  <c r="AJ256" i="3"/>
  <c r="AI256" i="3"/>
  <c r="AH256" i="3"/>
  <c r="AG256" i="3"/>
  <c r="AF256" i="3"/>
  <c r="AE256" i="3"/>
  <c r="AD256" i="3"/>
  <c r="AC256" i="3"/>
  <c r="X256" i="3"/>
  <c r="W256" i="3"/>
  <c r="T256" i="3"/>
  <c r="Q256" i="3"/>
  <c r="O256" i="3"/>
  <c r="N256" i="3"/>
  <c r="M256" i="3"/>
  <c r="L256" i="3"/>
  <c r="P256" i="3" s="1"/>
  <c r="U256" i="3" s="1"/>
  <c r="R256" i="3" s="1"/>
  <c r="AV255" i="3"/>
  <c r="AN255" i="3"/>
  <c r="AJ255" i="3"/>
  <c r="AI255" i="3"/>
  <c r="AH255" i="3"/>
  <c r="AG255" i="3"/>
  <c r="AF255" i="3"/>
  <c r="AE255" i="3"/>
  <c r="AD255" i="3"/>
  <c r="AC255" i="3"/>
  <c r="X255" i="3"/>
  <c r="W255" i="3"/>
  <c r="T255" i="3"/>
  <c r="Q255" i="3"/>
  <c r="O255" i="3"/>
  <c r="N255" i="3"/>
  <c r="M255" i="3"/>
  <c r="L255" i="3"/>
  <c r="AV254" i="3"/>
  <c r="AN254" i="3"/>
  <c r="AJ254" i="3"/>
  <c r="AI254" i="3"/>
  <c r="AH254" i="3"/>
  <c r="AG254" i="3"/>
  <c r="AF254" i="3"/>
  <c r="AE254" i="3"/>
  <c r="AD254" i="3"/>
  <c r="AC254" i="3"/>
  <c r="AK254" i="3" s="1"/>
  <c r="X254" i="3"/>
  <c r="W254" i="3"/>
  <c r="T254" i="3"/>
  <c r="Q254" i="3"/>
  <c r="O254" i="3"/>
  <c r="N254" i="3"/>
  <c r="M254" i="3"/>
  <c r="L254" i="3"/>
  <c r="AV253" i="3"/>
  <c r="AN253" i="3"/>
  <c r="AJ253" i="3"/>
  <c r="AI253" i="3"/>
  <c r="AH253" i="3"/>
  <c r="AG253" i="3"/>
  <c r="AF253" i="3"/>
  <c r="AE253" i="3"/>
  <c r="AD253" i="3"/>
  <c r="AC253" i="3"/>
  <c r="AK253" i="3" s="1"/>
  <c r="X253" i="3"/>
  <c r="W253" i="3"/>
  <c r="T253" i="3"/>
  <c r="Q253" i="3"/>
  <c r="O253" i="3"/>
  <c r="N253" i="3"/>
  <c r="M253" i="3"/>
  <c r="L253" i="3"/>
  <c r="AV252" i="3"/>
  <c r="AN252" i="3"/>
  <c r="AJ252" i="3"/>
  <c r="AI252" i="3"/>
  <c r="AH252" i="3"/>
  <c r="AG252" i="3"/>
  <c r="AF252" i="3"/>
  <c r="AE252" i="3"/>
  <c r="AD252" i="3"/>
  <c r="AC252" i="3"/>
  <c r="X252" i="3"/>
  <c r="W252" i="3"/>
  <c r="T252" i="3"/>
  <c r="Q252" i="3"/>
  <c r="O252" i="3"/>
  <c r="N252" i="3"/>
  <c r="M252" i="3"/>
  <c r="L252" i="3"/>
  <c r="P252" i="3" s="1"/>
  <c r="U252" i="3" s="1"/>
  <c r="R252" i="3" s="1"/>
  <c r="AV251" i="3"/>
  <c r="AN251" i="3"/>
  <c r="AJ251" i="3"/>
  <c r="AI251" i="3"/>
  <c r="AH251" i="3"/>
  <c r="AG251" i="3"/>
  <c r="AF251" i="3"/>
  <c r="AE251" i="3"/>
  <c r="AD251" i="3"/>
  <c r="AC251" i="3"/>
  <c r="X251" i="3"/>
  <c r="W251" i="3"/>
  <c r="T251" i="3"/>
  <c r="Q251" i="3"/>
  <c r="O251" i="3"/>
  <c r="N251" i="3"/>
  <c r="M251" i="3"/>
  <c r="L251" i="3"/>
  <c r="AV250" i="3"/>
  <c r="AN250" i="3"/>
  <c r="AJ250" i="3"/>
  <c r="AI250" i="3"/>
  <c r="AH250" i="3"/>
  <c r="AG250" i="3"/>
  <c r="AF250" i="3"/>
  <c r="AE250" i="3"/>
  <c r="AD250" i="3"/>
  <c r="AC250" i="3"/>
  <c r="AK250" i="3" s="1"/>
  <c r="X250" i="3"/>
  <c r="W250" i="3"/>
  <c r="T250" i="3"/>
  <c r="Q250" i="3"/>
  <c r="O250" i="3"/>
  <c r="N250" i="3"/>
  <c r="M250" i="3"/>
  <c r="L250" i="3"/>
  <c r="AV249" i="3"/>
  <c r="AN249" i="3"/>
  <c r="AJ249" i="3"/>
  <c r="AI249" i="3"/>
  <c r="AH249" i="3"/>
  <c r="AG249" i="3"/>
  <c r="AF249" i="3"/>
  <c r="AE249" i="3"/>
  <c r="AD249" i="3"/>
  <c r="AC249" i="3"/>
  <c r="X249" i="3"/>
  <c r="W249" i="3"/>
  <c r="T249" i="3"/>
  <c r="Q249" i="3"/>
  <c r="O249" i="3"/>
  <c r="N249" i="3"/>
  <c r="M249" i="3"/>
  <c r="L249" i="3"/>
  <c r="P249" i="3" s="1"/>
  <c r="U249" i="3" s="1"/>
  <c r="R249" i="3" s="1"/>
  <c r="AV248" i="3"/>
  <c r="AN248" i="3"/>
  <c r="AJ248" i="3"/>
  <c r="AI248" i="3"/>
  <c r="AH248" i="3"/>
  <c r="AG248" i="3"/>
  <c r="AF248" i="3"/>
  <c r="AE248" i="3"/>
  <c r="AD248" i="3"/>
  <c r="AC248" i="3"/>
  <c r="X248" i="3"/>
  <c r="W248" i="3"/>
  <c r="T248" i="3"/>
  <c r="Q248" i="3"/>
  <c r="O248" i="3"/>
  <c r="N248" i="3"/>
  <c r="M248" i="3"/>
  <c r="L248" i="3"/>
  <c r="P248" i="3" s="1"/>
  <c r="U248" i="3" s="1"/>
  <c r="R248" i="3" s="1"/>
  <c r="AV247" i="3"/>
  <c r="AN247" i="3"/>
  <c r="AJ247" i="3"/>
  <c r="AI247" i="3"/>
  <c r="AH247" i="3"/>
  <c r="AG247" i="3"/>
  <c r="AF247" i="3"/>
  <c r="AE247" i="3"/>
  <c r="AD247" i="3"/>
  <c r="AC247" i="3"/>
  <c r="X247" i="3"/>
  <c r="W247" i="3"/>
  <c r="T247" i="3"/>
  <c r="Q247" i="3"/>
  <c r="O247" i="3"/>
  <c r="N247" i="3"/>
  <c r="M247" i="3"/>
  <c r="L247" i="3"/>
  <c r="AV246" i="3"/>
  <c r="AN246" i="3"/>
  <c r="AJ246" i="3"/>
  <c r="AI246" i="3"/>
  <c r="AH246" i="3"/>
  <c r="AG246" i="3"/>
  <c r="AF246" i="3"/>
  <c r="AE246" i="3"/>
  <c r="AD246" i="3"/>
  <c r="AC246" i="3"/>
  <c r="AK246" i="3" s="1"/>
  <c r="X246" i="3"/>
  <c r="W246" i="3"/>
  <c r="T246" i="3"/>
  <c r="Q246" i="3"/>
  <c r="O246" i="3"/>
  <c r="N246" i="3"/>
  <c r="M246" i="3"/>
  <c r="L246" i="3"/>
  <c r="AV245" i="3"/>
  <c r="AN245" i="3"/>
  <c r="AJ245" i="3"/>
  <c r="AI245" i="3"/>
  <c r="AH245" i="3"/>
  <c r="AG245" i="3"/>
  <c r="AF245" i="3"/>
  <c r="AE245" i="3"/>
  <c r="AD245" i="3"/>
  <c r="AC245" i="3"/>
  <c r="AK245" i="3" s="1"/>
  <c r="X245" i="3"/>
  <c r="W245" i="3"/>
  <c r="T245" i="3"/>
  <c r="Q245" i="3"/>
  <c r="O245" i="3"/>
  <c r="N245" i="3"/>
  <c r="M245" i="3"/>
  <c r="L245" i="3"/>
  <c r="AV244" i="3"/>
  <c r="AN244" i="3"/>
  <c r="AJ244" i="3"/>
  <c r="AI244" i="3"/>
  <c r="AH244" i="3"/>
  <c r="AG244" i="3"/>
  <c r="AF244" i="3"/>
  <c r="AE244" i="3"/>
  <c r="AD244" i="3"/>
  <c r="AC244" i="3"/>
  <c r="X244" i="3"/>
  <c r="W244" i="3"/>
  <c r="T244" i="3"/>
  <c r="Q244" i="3"/>
  <c r="O244" i="3"/>
  <c r="N244" i="3"/>
  <c r="M244" i="3"/>
  <c r="L244" i="3"/>
  <c r="P244" i="3" s="1"/>
  <c r="U244" i="3" s="1"/>
  <c r="R244" i="3" s="1"/>
  <c r="AV243" i="3"/>
  <c r="AN243" i="3"/>
  <c r="AJ243" i="3"/>
  <c r="AI243" i="3"/>
  <c r="AH243" i="3"/>
  <c r="AG243" i="3"/>
  <c r="AF243" i="3"/>
  <c r="AE243" i="3"/>
  <c r="AD243" i="3"/>
  <c r="AC243" i="3"/>
  <c r="X243" i="3"/>
  <c r="W243" i="3"/>
  <c r="T243" i="3"/>
  <c r="Q243" i="3"/>
  <c r="O243" i="3"/>
  <c r="N243" i="3"/>
  <c r="M243" i="3"/>
  <c r="L243" i="3"/>
  <c r="AV242" i="3"/>
  <c r="AN242" i="3"/>
  <c r="AJ242" i="3"/>
  <c r="AI242" i="3"/>
  <c r="AH242" i="3"/>
  <c r="AG242" i="3"/>
  <c r="AF242" i="3"/>
  <c r="AE242" i="3"/>
  <c r="AD242" i="3"/>
  <c r="AC242" i="3"/>
  <c r="AK242" i="3" s="1"/>
  <c r="X242" i="3"/>
  <c r="W242" i="3"/>
  <c r="T242" i="3"/>
  <c r="Q242" i="3"/>
  <c r="O242" i="3"/>
  <c r="N242" i="3"/>
  <c r="M242" i="3"/>
  <c r="L242" i="3"/>
  <c r="AV241" i="3"/>
  <c r="AN241" i="3"/>
  <c r="AJ241" i="3"/>
  <c r="AI241" i="3"/>
  <c r="AH241" i="3"/>
  <c r="AG241" i="3"/>
  <c r="AF241" i="3"/>
  <c r="AE241" i="3"/>
  <c r="AD241" i="3"/>
  <c r="AC241" i="3"/>
  <c r="X241" i="3"/>
  <c r="W241" i="3"/>
  <c r="T241" i="3"/>
  <c r="Q241" i="3"/>
  <c r="O241" i="3"/>
  <c r="N241" i="3"/>
  <c r="M241" i="3"/>
  <c r="L241" i="3"/>
  <c r="P241" i="3" s="1"/>
  <c r="U241" i="3" s="1"/>
  <c r="R241" i="3" s="1"/>
  <c r="AV240" i="3"/>
  <c r="AN240" i="3"/>
  <c r="AJ240" i="3"/>
  <c r="AI240" i="3"/>
  <c r="AH240" i="3"/>
  <c r="AG240" i="3"/>
  <c r="AF240" i="3"/>
  <c r="AE240" i="3"/>
  <c r="AD240" i="3"/>
  <c r="AC240" i="3"/>
  <c r="X240" i="3"/>
  <c r="W240" i="3"/>
  <c r="T240" i="3"/>
  <c r="Q240" i="3"/>
  <c r="O240" i="3"/>
  <c r="N240" i="3"/>
  <c r="M240" i="3"/>
  <c r="L240" i="3"/>
  <c r="P240" i="3" s="1"/>
  <c r="U240" i="3" s="1"/>
  <c r="R240" i="3" s="1"/>
  <c r="AV239" i="3"/>
  <c r="AN239" i="3"/>
  <c r="AJ239" i="3"/>
  <c r="AI239" i="3"/>
  <c r="AH239" i="3"/>
  <c r="AG239" i="3"/>
  <c r="AF239" i="3"/>
  <c r="AE239" i="3"/>
  <c r="AD239" i="3"/>
  <c r="AC239" i="3"/>
  <c r="X239" i="3"/>
  <c r="W239" i="3"/>
  <c r="T239" i="3"/>
  <c r="Q239" i="3"/>
  <c r="O239" i="3"/>
  <c r="N239" i="3"/>
  <c r="M239" i="3"/>
  <c r="L239" i="3"/>
  <c r="AV238" i="3"/>
  <c r="AN238" i="3"/>
  <c r="AJ238" i="3"/>
  <c r="AI238" i="3"/>
  <c r="AH238" i="3"/>
  <c r="AG238" i="3"/>
  <c r="AF238" i="3"/>
  <c r="AE238" i="3"/>
  <c r="AD238" i="3"/>
  <c r="AC238" i="3"/>
  <c r="AK238" i="3" s="1"/>
  <c r="X238" i="3"/>
  <c r="W238" i="3"/>
  <c r="T238" i="3"/>
  <c r="Q238" i="3"/>
  <c r="O238" i="3"/>
  <c r="N238" i="3"/>
  <c r="M238" i="3"/>
  <c r="L238" i="3"/>
  <c r="AV237" i="3"/>
  <c r="AN237" i="3"/>
  <c r="AJ237" i="3"/>
  <c r="AI237" i="3"/>
  <c r="AH237" i="3"/>
  <c r="AG237" i="3"/>
  <c r="AF237" i="3"/>
  <c r="AE237" i="3"/>
  <c r="AD237" i="3"/>
  <c r="AC237" i="3"/>
  <c r="AK237" i="3" s="1"/>
  <c r="X237" i="3"/>
  <c r="W237" i="3"/>
  <c r="T237" i="3"/>
  <c r="Q237" i="3"/>
  <c r="O237" i="3"/>
  <c r="N237" i="3"/>
  <c r="M237" i="3"/>
  <c r="L237" i="3"/>
  <c r="AV236" i="3"/>
  <c r="AN236" i="3"/>
  <c r="AJ236" i="3"/>
  <c r="AI236" i="3"/>
  <c r="AH236" i="3"/>
  <c r="AG236" i="3"/>
  <c r="AF236" i="3"/>
  <c r="AE236" i="3"/>
  <c r="AD236" i="3"/>
  <c r="AC236" i="3"/>
  <c r="X236" i="3"/>
  <c r="W236" i="3"/>
  <c r="T236" i="3"/>
  <c r="Q236" i="3"/>
  <c r="O236" i="3"/>
  <c r="N236" i="3"/>
  <c r="M236" i="3"/>
  <c r="L236" i="3"/>
  <c r="P236" i="3" s="1"/>
  <c r="U236" i="3" s="1"/>
  <c r="R236" i="3" s="1"/>
  <c r="AV235" i="3"/>
  <c r="AN235" i="3"/>
  <c r="AJ235" i="3"/>
  <c r="AI235" i="3"/>
  <c r="AH235" i="3"/>
  <c r="AG235" i="3"/>
  <c r="AF235" i="3"/>
  <c r="AE235" i="3"/>
  <c r="AD235" i="3"/>
  <c r="AC235" i="3"/>
  <c r="X235" i="3"/>
  <c r="W235" i="3"/>
  <c r="T235" i="3"/>
  <c r="Q235" i="3"/>
  <c r="O235" i="3"/>
  <c r="N235" i="3"/>
  <c r="M235" i="3"/>
  <c r="L235" i="3"/>
  <c r="AV234" i="3"/>
  <c r="AN234" i="3"/>
  <c r="AJ234" i="3"/>
  <c r="AI234" i="3"/>
  <c r="AH234" i="3"/>
  <c r="AG234" i="3"/>
  <c r="AF234" i="3"/>
  <c r="AE234" i="3"/>
  <c r="AD234" i="3"/>
  <c r="AC234" i="3"/>
  <c r="AK234" i="3" s="1"/>
  <c r="X234" i="3"/>
  <c r="W234" i="3"/>
  <c r="T234" i="3"/>
  <c r="Q234" i="3"/>
  <c r="O234" i="3"/>
  <c r="N234" i="3"/>
  <c r="M234" i="3"/>
  <c r="L234" i="3"/>
  <c r="AV233" i="3"/>
  <c r="AN233" i="3"/>
  <c r="AJ233" i="3"/>
  <c r="AI233" i="3"/>
  <c r="AH233" i="3"/>
  <c r="AG233" i="3"/>
  <c r="AF233" i="3"/>
  <c r="AE233" i="3"/>
  <c r="AD233" i="3"/>
  <c r="AC233" i="3"/>
  <c r="X233" i="3"/>
  <c r="W233" i="3"/>
  <c r="T233" i="3"/>
  <c r="Q233" i="3"/>
  <c r="O233" i="3"/>
  <c r="N233" i="3"/>
  <c r="M233" i="3"/>
  <c r="L233" i="3"/>
  <c r="P233" i="3" s="1"/>
  <c r="U233" i="3" s="1"/>
  <c r="R233" i="3" s="1"/>
  <c r="AV232" i="3"/>
  <c r="AN232" i="3"/>
  <c r="AJ232" i="3"/>
  <c r="AI232" i="3"/>
  <c r="AH232" i="3"/>
  <c r="AG232" i="3"/>
  <c r="AF232" i="3"/>
  <c r="AE232" i="3"/>
  <c r="AD232" i="3"/>
  <c r="AC232" i="3"/>
  <c r="X232" i="3"/>
  <c r="W232" i="3"/>
  <c r="T232" i="3"/>
  <c r="Q232" i="3"/>
  <c r="O232" i="3"/>
  <c r="N232" i="3"/>
  <c r="M232" i="3"/>
  <c r="L232" i="3"/>
  <c r="P232" i="3" s="1"/>
  <c r="U232" i="3" s="1"/>
  <c r="R232" i="3" s="1"/>
  <c r="AV231" i="3"/>
  <c r="AN231" i="3"/>
  <c r="AJ231" i="3"/>
  <c r="AI231" i="3"/>
  <c r="AH231" i="3"/>
  <c r="AG231" i="3"/>
  <c r="AF231" i="3"/>
  <c r="AE231" i="3"/>
  <c r="AD231" i="3"/>
  <c r="AC231" i="3"/>
  <c r="X231" i="3"/>
  <c r="W231" i="3"/>
  <c r="T231" i="3"/>
  <c r="Q231" i="3"/>
  <c r="O231" i="3"/>
  <c r="N231" i="3"/>
  <c r="M231" i="3"/>
  <c r="L231" i="3"/>
  <c r="AV230" i="3"/>
  <c r="AN230" i="3"/>
  <c r="AJ230" i="3"/>
  <c r="AI230" i="3"/>
  <c r="AH230" i="3"/>
  <c r="AG230" i="3"/>
  <c r="AF230" i="3"/>
  <c r="AE230" i="3"/>
  <c r="AD230" i="3"/>
  <c r="AC230" i="3"/>
  <c r="AK230" i="3" s="1"/>
  <c r="X230" i="3"/>
  <c r="W230" i="3"/>
  <c r="T230" i="3"/>
  <c r="Q230" i="3"/>
  <c r="O230" i="3"/>
  <c r="N230" i="3"/>
  <c r="M230" i="3"/>
  <c r="L230" i="3"/>
  <c r="AV229" i="3"/>
  <c r="AN229" i="3"/>
  <c r="AJ229" i="3"/>
  <c r="AI229" i="3"/>
  <c r="AH229" i="3"/>
  <c r="AG229" i="3"/>
  <c r="AF229" i="3"/>
  <c r="AE229" i="3"/>
  <c r="AD229" i="3"/>
  <c r="AC229" i="3"/>
  <c r="AK229" i="3" s="1"/>
  <c r="X229" i="3"/>
  <c r="W229" i="3"/>
  <c r="T229" i="3"/>
  <c r="Q229" i="3"/>
  <c r="O229" i="3"/>
  <c r="N229" i="3"/>
  <c r="M229" i="3"/>
  <c r="L229" i="3"/>
  <c r="AV228" i="3"/>
  <c r="AN228" i="3"/>
  <c r="AJ228" i="3"/>
  <c r="AI228" i="3"/>
  <c r="AH228" i="3"/>
  <c r="AG228" i="3"/>
  <c r="AF228" i="3"/>
  <c r="AE228" i="3"/>
  <c r="AD228" i="3"/>
  <c r="AC228" i="3"/>
  <c r="X228" i="3"/>
  <c r="W228" i="3"/>
  <c r="T228" i="3"/>
  <c r="Q228" i="3"/>
  <c r="O228" i="3"/>
  <c r="N228" i="3"/>
  <c r="M228" i="3"/>
  <c r="L228" i="3"/>
  <c r="P228" i="3" s="1"/>
  <c r="U228" i="3" s="1"/>
  <c r="R228" i="3" s="1"/>
  <c r="AV227" i="3"/>
  <c r="AN227" i="3"/>
  <c r="AJ227" i="3"/>
  <c r="AI227" i="3"/>
  <c r="AH227" i="3"/>
  <c r="AG227" i="3"/>
  <c r="AF227" i="3"/>
  <c r="AE227" i="3"/>
  <c r="AD227" i="3"/>
  <c r="AC227" i="3"/>
  <c r="X227" i="3"/>
  <c r="W227" i="3"/>
  <c r="T227" i="3"/>
  <c r="Q227" i="3"/>
  <c r="O227" i="3"/>
  <c r="N227" i="3"/>
  <c r="M227" i="3"/>
  <c r="L227" i="3"/>
  <c r="AV226" i="3"/>
  <c r="AN226" i="3"/>
  <c r="AJ226" i="3"/>
  <c r="AI226" i="3"/>
  <c r="AH226" i="3"/>
  <c r="AG226" i="3"/>
  <c r="AF226" i="3"/>
  <c r="AE226" i="3"/>
  <c r="AD226" i="3"/>
  <c r="AC226" i="3"/>
  <c r="AK226" i="3" s="1"/>
  <c r="X226" i="3"/>
  <c r="W226" i="3"/>
  <c r="T226" i="3"/>
  <c r="Q226" i="3"/>
  <c r="O226" i="3"/>
  <c r="N226" i="3"/>
  <c r="M226" i="3"/>
  <c r="L226" i="3"/>
  <c r="AV225" i="3"/>
  <c r="AN225" i="3"/>
  <c r="AJ225" i="3"/>
  <c r="AI225" i="3"/>
  <c r="AH225" i="3"/>
  <c r="AG225" i="3"/>
  <c r="AF225" i="3"/>
  <c r="AE225" i="3"/>
  <c r="AD225" i="3"/>
  <c r="AC225" i="3"/>
  <c r="X225" i="3"/>
  <c r="W225" i="3"/>
  <c r="T225" i="3"/>
  <c r="Q225" i="3"/>
  <c r="O225" i="3"/>
  <c r="N225" i="3"/>
  <c r="M225" i="3"/>
  <c r="L225" i="3"/>
  <c r="P225" i="3" s="1"/>
  <c r="U225" i="3" s="1"/>
  <c r="R225" i="3" s="1"/>
  <c r="AV224" i="3"/>
  <c r="AN224" i="3"/>
  <c r="AJ224" i="3"/>
  <c r="AI224" i="3"/>
  <c r="AH224" i="3"/>
  <c r="AG224" i="3"/>
  <c r="AF224" i="3"/>
  <c r="AE224" i="3"/>
  <c r="AD224" i="3"/>
  <c r="AC224" i="3"/>
  <c r="X224" i="3"/>
  <c r="W224" i="3"/>
  <c r="T224" i="3"/>
  <c r="Q224" i="3"/>
  <c r="O224" i="3"/>
  <c r="N224" i="3"/>
  <c r="M224" i="3"/>
  <c r="L224" i="3"/>
  <c r="P224" i="3" s="1"/>
  <c r="U224" i="3" s="1"/>
  <c r="R224" i="3" s="1"/>
  <c r="AV223" i="3"/>
  <c r="AN223" i="3"/>
  <c r="AJ223" i="3"/>
  <c r="AI223" i="3"/>
  <c r="AH223" i="3"/>
  <c r="AG223" i="3"/>
  <c r="AF223" i="3"/>
  <c r="AE223" i="3"/>
  <c r="AD223" i="3"/>
  <c r="AC223" i="3"/>
  <c r="X223" i="3"/>
  <c r="W223" i="3"/>
  <c r="T223" i="3"/>
  <c r="Q223" i="3"/>
  <c r="O223" i="3"/>
  <c r="N223" i="3"/>
  <c r="M223" i="3"/>
  <c r="L223" i="3"/>
  <c r="AV222" i="3"/>
  <c r="AN222" i="3"/>
  <c r="AJ222" i="3"/>
  <c r="AI222" i="3"/>
  <c r="AH222" i="3"/>
  <c r="AG222" i="3"/>
  <c r="AF222" i="3"/>
  <c r="AE222" i="3"/>
  <c r="AD222" i="3"/>
  <c r="AC222" i="3"/>
  <c r="AK222" i="3" s="1"/>
  <c r="X222" i="3"/>
  <c r="W222" i="3"/>
  <c r="T222" i="3"/>
  <c r="Q222" i="3"/>
  <c r="O222" i="3"/>
  <c r="N222" i="3"/>
  <c r="M222" i="3"/>
  <c r="L222" i="3"/>
  <c r="AV221" i="3"/>
  <c r="AN221" i="3"/>
  <c r="AJ221" i="3"/>
  <c r="AI221" i="3"/>
  <c r="AH221" i="3"/>
  <c r="AG221" i="3"/>
  <c r="AF221" i="3"/>
  <c r="AE221" i="3"/>
  <c r="AD221" i="3"/>
  <c r="AC221" i="3"/>
  <c r="AK221" i="3" s="1"/>
  <c r="X221" i="3"/>
  <c r="W221" i="3"/>
  <c r="T221" i="3"/>
  <c r="Q221" i="3"/>
  <c r="O221" i="3"/>
  <c r="N221" i="3"/>
  <c r="M221" i="3"/>
  <c r="L221" i="3"/>
  <c r="AV220" i="3"/>
  <c r="AN220" i="3"/>
  <c r="AJ220" i="3"/>
  <c r="AI220" i="3"/>
  <c r="AH220" i="3"/>
  <c r="AG220" i="3"/>
  <c r="AF220" i="3"/>
  <c r="AE220" i="3"/>
  <c r="AD220" i="3"/>
  <c r="AC220" i="3"/>
  <c r="X220" i="3"/>
  <c r="W220" i="3"/>
  <c r="T220" i="3"/>
  <c r="Q220" i="3"/>
  <c r="O220" i="3"/>
  <c r="N220" i="3"/>
  <c r="M220" i="3"/>
  <c r="L220" i="3"/>
  <c r="P220" i="3" s="1"/>
  <c r="U220" i="3" s="1"/>
  <c r="R220" i="3" s="1"/>
  <c r="AV219" i="3"/>
  <c r="AN219" i="3"/>
  <c r="AJ219" i="3"/>
  <c r="AI219" i="3"/>
  <c r="AH219" i="3"/>
  <c r="AG219" i="3"/>
  <c r="AF219" i="3"/>
  <c r="AE219" i="3"/>
  <c r="AD219" i="3"/>
  <c r="AC219" i="3"/>
  <c r="X219" i="3"/>
  <c r="W219" i="3"/>
  <c r="T219" i="3"/>
  <c r="Q219" i="3"/>
  <c r="O219" i="3"/>
  <c r="N219" i="3"/>
  <c r="M219" i="3"/>
  <c r="L219" i="3"/>
  <c r="AV218" i="3"/>
  <c r="AN218" i="3"/>
  <c r="AJ218" i="3"/>
  <c r="AI218" i="3"/>
  <c r="AH218" i="3"/>
  <c r="AG218" i="3"/>
  <c r="AF218" i="3"/>
  <c r="AE218" i="3"/>
  <c r="AD218" i="3"/>
  <c r="AC218" i="3"/>
  <c r="AK218" i="3" s="1"/>
  <c r="X218" i="3"/>
  <c r="W218" i="3"/>
  <c r="T218" i="3"/>
  <c r="Q218" i="3"/>
  <c r="O218" i="3"/>
  <c r="N218" i="3"/>
  <c r="M218" i="3"/>
  <c r="L218" i="3"/>
  <c r="AV217" i="3"/>
  <c r="AN217" i="3"/>
  <c r="AJ217" i="3"/>
  <c r="AI217" i="3"/>
  <c r="AH217" i="3"/>
  <c r="AG217" i="3"/>
  <c r="AF217" i="3"/>
  <c r="AE217" i="3"/>
  <c r="AD217" i="3"/>
  <c r="AC217" i="3"/>
  <c r="X217" i="3"/>
  <c r="W217" i="3"/>
  <c r="T217" i="3"/>
  <c r="Q217" i="3"/>
  <c r="O217" i="3"/>
  <c r="N217" i="3"/>
  <c r="M217" i="3"/>
  <c r="L217" i="3"/>
  <c r="P217" i="3" s="1"/>
  <c r="U217" i="3" s="1"/>
  <c r="R217" i="3" s="1"/>
  <c r="AV216" i="3"/>
  <c r="AN216" i="3"/>
  <c r="AJ216" i="3"/>
  <c r="AI216" i="3"/>
  <c r="AH216" i="3"/>
  <c r="AG216" i="3"/>
  <c r="AF216" i="3"/>
  <c r="AE216" i="3"/>
  <c r="AD216" i="3"/>
  <c r="AC216" i="3"/>
  <c r="X216" i="3"/>
  <c r="W216" i="3"/>
  <c r="T216" i="3"/>
  <c r="Q216" i="3"/>
  <c r="O216" i="3"/>
  <c r="N216" i="3"/>
  <c r="M216" i="3"/>
  <c r="L216" i="3"/>
  <c r="P216" i="3" s="1"/>
  <c r="U216" i="3" s="1"/>
  <c r="R216" i="3" s="1"/>
  <c r="AV215" i="3"/>
  <c r="AN215" i="3"/>
  <c r="AJ215" i="3"/>
  <c r="AI215" i="3"/>
  <c r="AH215" i="3"/>
  <c r="AG215" i="3"/>
  <c r="AF215" i="3"/>
  <c r="AE215" i="3"/>
  <c r="AD215" i="3"/>
  <c r="AC215" i="3"/>
  <c r="X215" i="3"/>
  <c r="W215" i="3"/>
  <c r="T215" i="3"/>
  <c r="Q215" i="3"/>
  <c r="O215" i="3"/>
  <c r="N215" i="3"/>
  <c r="M215" i="3"/>
  <c r="L215" i="3"/>
  <c r="AV214" i="3"/>
  <c r="AN214" i="3"/>
  <c r="AJ214" i="3"/>
  <c r="AI214" i="3"/>
  <c r="AH214" i="3"/>
  <c r="AG214" i="3"/>
  <c r="AF214" i="3"/>
  <c r="AE214" i="3"/>
  <c r="AD214" i="3"/>
  <c r="AC214" i="3"/>
  <c r="AK214" i="3" s="1"/>
  <c r="X214" i="3"/>
  <c r="W214" i="3"/>
  <c r="T214" i="3"/>
  <c r="Q214" i="3"/>
  <c r="O214" i="3"/>
  <c r="N214" i="3"/>
  <c r="M214" i="3"/>
  <c r="L214" i="3"/>
  <c r="AV213" i="3"/>
  <c r="AN213" i="3"/>
  <c r="AJ213" i="3"/>
  <c r="AI213" i="3"/>
  <c r="AH213" i="3"/>
  <c r="AG213" i="3"/>
  <c r="AF213" i="3"/>
  <c r="AE213" i="3"/>
  <c r="AD213" i="3"/>
  <c r="AC213" i="3"/>
  <c r="AK213" i="3" s="1"/>
  <c r="X213" i="3"/>
  <c r="W213" i="3"/>
  <c r="T213" i="3"/>
  <c r="Q213" i="3"/>
  <c r="O213" i="3"/>
  <c r="N213" i="3"/>
  <c r="M213" i="3"/>
  <c r="L213" i="3"/>
  <c r="AV212" i="3"/>
  <c r="AN212" i="3"/>
  <c r="AJ212" i="3"/>
  <c r="AI212" i="3"/>
  <c r="AH212" i="3"/>
  <c r="AG212" i="3"/>
  <c r="AF212" i="3"/>
  <c r="AE212" i="3"/>
  <c r="AD212" i="3"/>
  <c r="AC212" i="3"/>
  <c r="X212" i="3"/>
  <c r="W212" i="3"/>
  <c r="T212" i="3"/>
  <c r="Q212" i="3"/>
  <c r="O212" i="3"/>
  <c r="N212" i="3"/>
  <c r="M212" i="3"/>
  <c r="L212" i="3"/>
  <c r="P212" i="3" s="1"/>
  <c r="U212" i="3" s="1"/>
  <c r="R212" i="3" s="1"/>
  <c r="AV211" i="3"/>
  <c r="AN211" i="3"/>
  <c r="AJ211" i="3"/>
  <c r="AI211" i="3"/>
  <c r="AH211" i="3"/>
  <c r="AG211" i="3"/>
  <c r="AF211" i="3"/>
  <c r="AE211" i="3"/>
  <c r="AD211" i="3"/>
  <c r="AC211" i="3"/>
  <c r="X211" i="3"/>
  <c r="W211" i="3"/>
  <c r="T211" i="3"/>
  <c r="Q211" i="3"/>
  <c r="O211" i="3"/>
  <c r="N211" i="3"/>
  <c r="M211" i="3"/>
  <c r="L211" i="3"/>
  <c r="AV210" i="3"/>
  <c r="AN210" i="3"/>
  <c r="AJ210" i="3"/>
  <c r="AI210" i="3"/>
  <c r="AH210" i="3"/>
  <c r="AG210" i="3"/>
  <c r="AF210" i="3"/>
  <c r="AE210" i="3"/>
  <c r="AD210" i="3"/>
  <c r="AC210" i="3"/>
  <c r="AK210" i="3" s="1"/>
  <c r="X210" i="3"/>
  <c r="W210" i="3"/>
  <c r="T210" i="3"/>
  <c r="Q210" i="3"/>
  <c r="O210" i="3"/>
  <c r="N210" i="3"/>
  <c r="M210" i="3"/>
  <c r="L210" i="3"/>
  <c r="AV209" i="3"/>
  <c r="AN209" i="3"/>
  <c r="AJ209" i="3"/>
  <c r="AI209" i="3"/>
  <c r="AH209" i="3"/>
  <c r="AG209" i="3"/>
  <c r="AF209" i="3"/>
  <c r="AE209" i="3"/>
  <c r="AD209" i="3"/>
  <c r="AC209" i="3"/>
  <c r="X209" i="3"/>
  <c r="W209" i="3"/>
  <c r="T209" i="3"/>
  <c r="Q209" i="3"/>
  <c r="O209" i="3"/>
  <c r="N209" i="3"/>
  <c r="M209" i="3"/>
  <c r="L209" i="3"/>
  <c r="P209" i="3" s="1"/>
  <c r="U209" i="3" s="1"/>
  <c r="R209" i="3" s="1"/>
  <c r="AV208" i="3"/>
  <c r="AN208" i="3"/>
  <c r="AJ208" i="3"/>
  <c r="AI208" i="3"/>
  <c r="AH208" i="3"/>
  <c r="AG208" i="3"/>
  <c r="AF208" i="3"/>
  <c r="AE208" i="3"/>
  <c r="AD208" i="3"/>
  <c r="AC208" i="3"/>
  <c r="X208" i="3"/>
  <c r="W208" i="3"/>
  <c r="T208" i="3"/>
  <c r="Q208" i="3"/>
  <c r="O208" i="3"/>
  <c r="N208" i="3"/>
  <c r="M208" i="3"/>
  <c r="L208" i="3"/>
  <c r="AV207" i="3"/>
  <c r="AN207" i="3"/>
  <c r="AJ207" i="3"/>
  <c r="AI207" i="3"/>
  <c r="AH207" i="3"/>
  <c r="AG207" i="3"/>
  <c r="AF207" i="3"/>
  <c r="AE207" i="3"/>
  <c r="AD207" i="3"/>
  <c r="AC207" i="3"/>
  <c r="AK207" i="3" s="1"/>
  <c r="X207" i="3"/>
  <c r="W207" i="3"/>
  <c r="T207" i="3"/>
  <c r="Q207" i="3"/>
  <c r="O207" i="3"/>
  <c r="N207" i="3"/>
  <c r="M207" i="3"/>
  <c r="L207" i="3"/>
  <c r="AV206" i="3"/>
  <c r="AN206" i="3"/>
  <c r="AJ206" i="3"/>
  <c r="AI206" i="3"/>
  <c r="AH206" i="3"/>
  <c r="AG206" i="3"/>
  <c r="AF206" i="3"/>
  <c r="AE206" i="3"/>
  <c r="AD206" i="3"/>
  <c r="AC206" i="3"/>
  <c r="X206" i="3"/>
  <c r="W206" i="3"/>
  <c r="T206" i="3"/>
  <c r="Q206" i="3"/>
  <c r="O206" i="3"/>
  <c r="N206" i="3"/>
  <c r="M206" i="3"/>
  <c r="L206" i="3"/>
  <c r="P206" i="3" s="1"/>
  <c r="U206" i="3" s="1"/>
  <c r="R206" i="3" s="1"/>
  <c r="AV205" i="3"/>
  <c r="AN205" i="3"/>
  <c r="AJ205" i="3"/>
  <c r="AI205" i="3"/>
  <c r="AH205" i="3"/>
  <c r="AG205" i="3"/>
  <c r="AF205" i="3"/>
  <c r="AE205" i="3"/>
  <c r="AD205" i="3"/>
  <c r="AC205" i="3"/>
  <c r="X205" i="3"/>
  <c r="W205" i="3"/>
  <c r="T205" i="3"/>
  <c r="Q205" i="3"/>
  <c r="O205" i="3"/>
  <c r="N205" i="3"/>
  <c r="M205" i="3"/>
  <c r="L205" i="3"/>
  <c r="P205" i="3" s="1"/>
  <c r="U205" i="3" s="1"/>
  <c r="R205" i="3" s="1"/>
  <c r="AV204" i="3"/>
  <c r="AN204" i="3"/>
  <c r="AJ204" i="3"/>
  <c r="AI204" i="3"/>
  <c r="AH204" i="3"/>
  <c r="AG204" i="3"/>
  <c r="AF204" i="3"/>
  <c r="AE204" i="3"/>
  <c r="AD204" i="3"/>
  <c r="AC204" i="3"/>
  <c r="X204" i="3"/>
  <c r="W204" i="3"/>
  <c r="T204" i="3"/>
  <c r="Q204" i="3"/>
  <c r="O204" i="3"/>
  <c r="N204" i="3"/>
  <c r="M204" i="3"/>
  <c r="L204" i="3"/>
  <c r="AV203" i="3"/>
  <c r="AN203" i="3"/>
  <c r="AJ203" i="3"/>
  <c r="AI203" i="3"/>
  <c r="AH203" i="3"/>
  <c r="AG203" i="3"/>
  <c r="AF203" i="3"/>
  <c r="AE203" i="3"/>
  <c r="AD203" i="3"/>
  <c r="AC203" i="3"/>
  <c r="AK203" i="3" s="1"/>
  <c r="X203" i="3"/>
  <c r="W203" i="3"/>
  <c r="T203" i="3"/>
  <c r="Q203" i="3"/>
  <c r="O203" i="3"/>
  <c r="N203" i="3"/>
  <c r="M203" i="3"/>
  <c r="L203" i="3"/>
  <c r="AV202" i="3"/>
  <c r="AN202" i="3"/>
  <c r="AJ202" i="3"/>
  <c r="AI202" i="3"/>
  <c r="AH202" i="3"/>
  <c r="AG202" i="3"/>
  <c r="AF202" i="3"/>
  <c r="AE202" i="3"/>
  <c r="AD202" i="3"/>
  <c r="AC202" i="3"/>
  <c r="X202" i="3"/>
  <c r="W202" i="3"/>
  <c r="T202" i="3"/>
  <c r="Q202" i="3"/>
  <c r="O202" i="3"/>
  <c r="N202" i="3"/>
  <c r="M202" i="3"/>
  <c r="L202" i="3"/>
  <c r="P202" i="3" s="1"/>
  <c r="U202" i="3" s="1"/>
  <c r="R202" i="3" s="1"/>
  <c r="AV201" i="3"/>
  <c r="AN201" i="3"/>
  <c r="AJ201" i="3"/>
  <c r="AI201" i="3"/>
  <c r="AH201" i="3"/>
  <c r="AG201" i="3"/>
  <c r="AF201" i="3"/>
  <c r="AE201" i="3"/>
  <c r="AD201" i="3"/>
  <c r="AC201" i="3"/>
  <c r="X201" i="3"/>
  <c r="W201" i="3"/>
  <c r="T201" i="3"/>
  <c r="Q201" i="3"/>
  <c r="O201" i="3"/>
  <c r="N201" i="3"/>
  <c r="M201" i="3"/>
  <c r="L201" i="3"/>
  <c r="P201" i="3" s="1"/>
  <c r="U201" i="3" s="1"/>
  <c r="R201" i="3" s="1"/>
  <c r="AV200" i="3"/>
  <c r="AN200" i="3"/>
  <c r="AJ200" i="3"/>
  <c r="AI200" i="3"/>
  <c r="AH200" i="3"/>
  <c r="AG200" i="3"/>
  <c r="AF200" i="3"/>
  <c r="AE200" i="3"/>
  <c r="AD200" i="3"/>
  <c r="AC200" i="3"/>
  <c r="X200" i="3"/>
  <c r="W200" i="3"/>
  <c r="T200" i="3"/>
  <c r="Q200" i="3"/>
  <c r="O200" i="3"/>
  <c r="N200" i="3"/>
  <c r="M200" i="3"/>
  <c r="L200" i="3"/>
  <c r="AV199" i="3"/>
  <c r="AN199" i="3"/>
  <c r="AJ199" i="3"/>
  <c r="AI199" i="3"/>
  <c r="AH199" i="3"/>
  <c r="AG199" i="3"/>
  <c r="AF199" i="3"/>
  <c r="AE199" i="3"/>
  <c r="AD199" i="3"/>
  <c r="AC199" i="3"/>
  <c r="AK199" i="3" s="1"/>
  <c r="X199" i="3"/>
  <c r="W199" i="3"/>
  <c r="T199" i="3"/>
  <c r="Q199" i="3"/>
  <c r="O199" i="3"/>
  <c r="N199" i="3"/>
  <c r="M199" i="3"/>
  <c r="L199" i="3"/>
  <c r="AV198" i="3"/>
  <c r="AN198" i="3"/>
  <c r="AJ198" i="3"/>
  <c r="AI198" i="3"/>
  <c r="AH198" i="3"/>
  <c r="AG198" i="3"/>
  <c r="AF198" i="3"/>
  <c r="AE198" i="3"/>
  <c r="AD198" i="3"/>
  <c r="AC198" i="3"/>
  <c r="X198" i="3"/>
  <c r="W198" i="3"/>
  <c r="T198" i="3"/>
  <c r="Q198" i="3"/>
  <c r="O198" i="3"/>
  <c r="N198" i="3"/>
  <c r="M198" i="3"/>
  <c r="L198" i="3"/>
  <c r="P198" i="3" s="1"/>
  <c r="U198" i="3" s="1"/>
  <c r="R198" i="3" s="1"/>
  <c r="AV197" i="3"/>
  <c r="AN197" i="3"/>
  <c r="AJ197" i="3"/>
  <c r="AI197" i="3"/>
  <c r="AH197" i="3"/>
  <c r="AG197" i="3"/>
  <c r="AF197" i="3"/>
  <c r="AE197" i="3"/>
  <c r="AD197" i="3"/>
  <c r="AC197" i="3"/>
  <c r="X197" i="3"/>
  <c r="W197" i="3"/>
  <c r="T197" i="3"/>
  <c r="Q197" i="3"/>
  <c r="O197" i="3"/>
  <c r="N197" i="3"/>
  <c r="M197" i="3"/>
  <c r="L197" i="3"/>
  <c r="P197" i="3" s="1"/>
  <c r="U197" i="3" s="1"/>
  <c r="R197" i="3" s="1"/>
  <c r="AV196" i="3"/>
  <c r="AN196" i="3"/>
  <c r="AJ196" i="3"/>
  <c r="AI196" i="3"/>
  <c r="AH196" i="3"/>
  <c r="AG196" i="3"/>
  <c r="AF196" i="3"/>
  <c r="AE196" i="3"/>
  <c r="AD196" i="3"/>
  <c r="AC196" i="3"/>
  <c r="X196" i="3"/>
  <c r="W196" i="3"/>
  <c r="T196" i="3"/>
  <c r="Q196" i="3"/>
  <c r="O196" i="3"/>
  <c r="N196" i="3"/>
  <c r="M196" i="3"/>
  <c r="L196" i="3"/>
  <c r="AV195" i="3"/>
  <c r="AN195" i="3"/>
  <c r="AJ195" i="3"/>
  <c r="AI195" i="3"/>
  <c r="AH195" i="3"/>
  <c r="AG195" i="3"/>
  <c r="AF195" i="3"/>
  <c r="AE195" i="3"/>
  <c r="AD195" i="3"/>
  <c r="AC195" i="3"/>
  <c r="AK195" i="3" s="1"/>
  <c r="X195" i="3"/>
  <c r="W195" i="3"/>
  <c r="T195" i="3"/>
  <c r="Q195" i="3"/>
  <c r="O195" i="3"/>
  <c r="N195" i="3"/>
  <c r="M195" i="3"/>
  <c r="L195" i="3"/>
  <c r="AV194" i="3"/>
  <c r="AN194" i="3"/>
  <c r="AJ194" i="3"/>
  <c r="AI194" i="3"/>
  <c r="AH194" i="3"/>
  <c r="AG194" i="3"/>
  <c r="AF194" i="3"/>
  <c r="AE194" i="3"/>
  <c r="AD194" i="3"/>
  <c r="AC194" i="3"/>
  <c r="X194" i="3"/>
  <c r="W194" i="3"/>
  <c r="T194" i="3"/>
  <c r="Q194" i="3"/>
  <c r="O194" i="3"/>
  <c r="N194" i="3"/>
  <c r="M194" i="3"/>
  <c r="L194" i="3"/>
  <c r="P194" i="3" s="1"/>
  <c r="U194" i="3" s="1"/>
  <c r="R194" i="3" s="1"/>
  <c r="AV193" i="3"/>
  <c r="AN193" i="3"/>
  <c r="AJ193" i="3"/>
  <c r="AI193" i="3"/>
  <c r="AH193" i="3"/>
  <c r="AG193" i="3"/>
  <c r="AF193" i="3"/>
  <c r="AE193" i="3"/>
  <c r="AD193" i="3"/>
  <c r="AC193" i="3"/>
  <c r="X193" i="3"/>
  <c r="W193" i="3"/>
  <c r="T193" i="3"/>
  <c r="Q193" i="3"/>
  <c r="O193" i="3"/>
  <c r="N193" i="3"/>
  <c r="M193" i="3"/>
  <c r="L193" i="3"/>
  <c r="P193" i="3" s="1"/>
  <c r="U193" i="3" s="1"/>
  <c r="R193" i="3" s="1"/>
  <c r="AV192" i="3"/>
  <c r="AN192" i="3"/>
  <c r="AJ192" i="3"/>
  <c r="AI192" i="3"/>
  <c r="AH192" i="3"/>
  <c r="AG192" i="3"/>
  <c r="AF192" i="3"/>
  <c r="AE192" i="3"/>
  <c r="AD192" i="3"/>
  <c r="AC192" i="3"/>
  <c r="X192" i="3"/>
  <c r="W192" i="3"/>
  <c r="T192" i="3"/>
  <c r="Q192" i="3"/>
  <c r="O192" i="3"/>
  <c r="N192" i="3"/>
  <c r="M192" i="3"/>
  <c r="L192" i="3"/>
  <c r="AV191" i="3"/>
  <c r="AN191" i="3"/>
  <c r="AJ191" i="3"/>
  <c r="AI191" i="3"/>
  <c r="AH191" i="3"/>
  <c r="AG191" i="3"/>
  <c r="AF191" i="3"/>
  <c r="AE191" i="3"/>
  <c r="AD191" i="3"/>
  <c r="AC191" i="3"/>
  <c r="AK191" i="3" s="1"/>
  <c r="X191" i="3"/>
  <c r="W191" i="3"/>
  <c r="T191" i="3"/>
  <c r="Q191" i="3"/>
  <c r="O191" i="3"/>
  <c r="N191" i="3"/>
  <c r="M191" i="3"/>
  <c r="L191" i="3"/>
  <c r="AV190" i="3"/>
  <c r="AN190" i="3"/>
  <c r="AJ190" i="3"/>
  <c r="AI190" i="3"/>
  <c r="AH190" i="3"/>
  <c r="AG190" i="3"/>
  <c r="AF190" i="3"/>
  <c r="AE190" i="3"/>
  <c r="AD190" i="3"/>
  <c r="AC190" i="3"/>
  <c r="X190" i="3"/>
  <c r="W190" i="3"/>
  <c r="T190" i="3"/>
  <c r="Q190" i="3"/>
  <c r="O190" i="3"/>
  <c r="N190" i="3"/>
  <c r="M190" i="3"/>
  <c r="L190" i="3"/>
  <c r="P190" i="3" s="1"/>
  <c r="U190" i="3" s="1"/>
  <c r="R190" i="3" s="1"/>
  <c r="AV189" i="3"/>
  <c r="AN189" i="3"/>
  <c r="AJ189" i="3"/>
  <c r="AI189" i="3"/>
  <c r="AH189" i="3"/>
  <c r="AG189" i="3"/>
  <c r="AF189" i="3"/>
  <c r="AE189" i="3"/>
  <c r="AD189" i="3"/>
  <c r="AC189" i="3"/>
  <c r="X189" i="3"/>
  <c r="W189" i="3"/>
  <c r="T189" i="3"/>
  <c r="Q189" i="3"/>
  <c r="O189" i="3"/>
  <c r="N189" i="3"/>
  <c r="M189" i="3"/>
  <c r="L189" i="3"/>
  <c r="P189" i="3" s="1"/>
  <c r="U189" i="3" s="1"/>
  <c r="R189" i="3" s="1"/>
  <c r="AV188" i="3"/>
  <c r="AN188" i="3"/>
  <c r="AJ188" i="3"/>
  <c r="AI188" i="3"/>
  <c r="AH188" i="3"/>
  <c r="AG188" i="3"/>
  <c r="AF188" i="3"/>
  <c r="AE188" i="3"/>
  <c r="AD188" i="3"/>
  <c r="AC188" i="3"/>
  <c r="X188" i="3"/>
  <c r="W188" i="3"/>
  <c r="T188" i="3"/>
  <c r="Q188" i="3"/>
  <c r="O188" i="3"/>
  <c r="N188" i="3"/>
  <c r="M188" i="3"/>
  <c r="L188" i="3"/>
  <c r="AV187" i="3"/>
  <c r="AN187" i="3"/>
  <c r="AJ187" i="3"/>
  <c r="AI187" i="3"/>
  <c r="AH187" i="3"/>
  <c r="AG187" i="3"/>
  <c r="AF187" i="3"/>
  <c r="AE187" i="3"/>
  <c r="AD187" i="3"/>
  <c r="AC187" i="3"/>
  <c r="AK187" i="3" s="1"/>
  <c r="X187" i="3"/>
  <c r="W187" i="3"/>
  <c r="T187" i="3"/>
  <c r="Q187" i="3"/>
  <c r="O187" i="3"/>
  <c r="N187" i="3"/>
  <c r="M187" i="3"/>
  <c r="L187" i="3"/>
  <c r="AV186" i="3"/>
  <c r="AN186" i="3"/>
  <c r="AJ186" i="3"/>
  <c r="AI186" i="3"/>
  <c r="AH186" i="3"/>
  <c r="AG186" i="3"/>
  <c r="AF186" i="3"/>
  <c r="AE186" i="3"/>
  <c r="AD186" i="3"/>
  <c r="AC186" i="3"/>
  <c r="X186" i="3"/>
  <c r="W186" i="3"/>
  <c r="T186" i="3"/>
  <c r="Q186" i="3"/>
  <c r="O186" i="3"/>
  <c r="N186" i="3"/>
  <c r="M186" i="3"/>
  <c r="L186" i="3"/>
  <c r="P186" i="3" s="1"/>
  <c r="U186" i="3" s="1"/>
  <c r="R186" i="3" s="1"/>
  <c r="AV185" i="3"/>
  <c r="AN185" i="3"/>
  <c r="AJ185" i="3"/>
  <c r="AI185" i="3"/>
  <c r="AH185" i="3"/>
  <c r="AG185" i="3"/>
  <c r="AF185" i="3"/>
  <c r="AE185" i="3"/>
  <c r="AD185" i="3"/>
  <c r="AC185" i="3"/>
  <c r="X185" i="3"/>
  <c r="W185" i="3"/>
  <c r="T185" i="3"/>
  <c r="Q185" i="3"/>
  <c r="O185" i="3"/>
  <c r="N185" i="3"/>
  <c r="M185" i="3"/>
  <c r="L185" i="3"/>
  <c r="P185" i="3" s="1"/>
  <c r="U185" i="3" s="1"/>
  <c r="R185" i="3" s="1"/>
  <c r="AV184" i="3"/>
  <c r="AN184" i="3"/>
  <c r="AJ184" i="3"/>
  <c r="AI184" i="3"/>
  <c r="AH184" i="3"/>
  <c r="AG184" i="3"/>
  <c r="AF184" i="3"/>
  <c r="AE184" i="3"/>
  <c r="AD184" i="3"/>
  <c r="AC184" i="3"/>
  <c r="X184" i="3"/>
  <c r="W184" i="3"/>
  <c r="T184" i="3"/>
  <c r="Q184" i="3"/>
  <c r="O184" i="3"/>
  <c r="N184" i="3"/>
  <c r="M184" i="3"/>
  <c r="L184" i="3"/>
  <c r="AV183" i="3"/>
  <c r="AN183" i="3"/>
  <c r="AJ183" i="3"/>
  <c r="AI183" i="3"/>
  <c r="AH183" i="3"/>
  <c r="AG183" i="3"/>
  <c r="AF183" i="3"/>
  <c r="AE183" i="3"/>
  <c r="AD183" i="3"/>
  <c r="AC183" i="3"/>
  <c r="AK183" i="3" s="1"/>
  <c r="X183" i="3"/>
  <c r="W183" i="3"/>
  <c r="T183" i="3"/>
  <c r="Q183" i="3"/>
  <c r="O183" i="3"/>
  <c r="N183" i="3"/>
  <c r="M183" i="3"/>
  <c r="L183" i="3"/>
  <c r="AV182" i="3"/>
  <c r="AN182" i="3"/>
  <c r="AJ182" i="3"/>
  <c r="AI182" i="3"/>
  <c r="AH182" i="3"/>
  <c r="AG182" i="3"/>
  <c r="AF182" i="3"/>
  <c r="AE182" i="3"/>
  <c r="AD182" i="3"/>
  <c r="AC182" i="3"/>
  <c r="X182" i="3"/>
  <c r="W182" i="3"/>
  <c r="T182" i="3"/>
  <c r="Q182" i="3"/>
  <c r="O182" i="3"/>
  <c r="N182" i="3"/>
  <c r="M182" i="3"/>
  <c r="L182" i="3"/>
  <c r="P182" i="3" s="1"/>
  <c r="U182" i="3" s="1"/>
  <c r="R182" i="3" s="1"/>
  <c r="AV181" i="3"/>
  <c r="AN181" i="3"/>
  <c r="AJ181" i="3"/>
  <c r="AI181" i="3"/>
  <c r="AH181" i="3"/>
  <c r="AG181" i="3"/>
  <c r="AF181" i="3"/>
  <c r="AE181" i="3"/>
  <c r="AD181" i="3"/>
  <c r="AC181" i="3"/>
  <c r="X181" i="3"/>
  <c r="W181" i="3"/>
  <c r="T181" i="3"/>
  <c r="Q181" i="3"/>
  <c r="O181" i="3"/>
  <c r="N181" i="3"/>
  <c r="M181" i="3"/>
  <c r="L181" i="3"/>
  <c r="P181" i="3" s="1"/>
  <c r="U181" i="3" s="1"/>
  <c r="R181" i="3" s="1"/>
  <c r="AV180" i="3"/>
  <c r="AN180" i="3"/>
  <c r="AJ180" i="3"/>
  <c r="AI180" i="3"/>
  <c r="AH180" i="3"/>
  <c r="AG180" i="3"/>
  <c r="AF180" i="3"/>
  <c r="AE180" i="3"/>
  <c r="AD180" i="3"/>
  <c r="AC180" i="3"/>
  <c r="X180" i="3"/>
  <c r="W180" i="3"/>
  <c r="T180" i="3"/>
  <c r="Q180" i="3"/>
  <c r="O180" i="3"/>
  <c r="N180" i="3"/>
  <c r="M180" i="3"/>
  <c r="L180" i="3"/>
  <c r="AV179" i="3"/>
  <c r="AN179" i="3"/>
  <c r="AJ179" i="3"/>
  <c r="AI179" i="3"/>
  <c r="AH179" i="3"/>
  <c r="AG179" i="3"/>
  <c r="AF179" i="3"/>
  <c r="AE179" i="3"/>
  <c r="AD179" i="3"/>
  <c r="AC179" i="3"/>
  <c r="AK179" i="3" s="1"/>
  <c r="X179" i="3"/>
  <c r="W179" i="3"/>
  <c r="T179" i="3"/>
  <c r="Q179" i="3"/>
  <c r="O179" i="3"/>
  <c r="N179" i="3"/>
  <c r="M179" i="3"/>
  <c r="L179" i="3"/>
  <c r="AV178" i="3"/>
  <c r="AN178" i="3"/>
  <c r="AJ178" i="3"/>
  <c r="AI178" i="3"/>
  <c r="AH178" i="3"/>
  <c r="AG178" i="3"/>
  <c r="AF178" i="3"/>
  <c r="AE178" i="3"/>
  <c r="AD178" i="3"/>
  <c r="AC178" i="3"/>
  <c r="X178" i="3"/>
  <c r="W178" i="3"/>
  <c r="T178" i="3"/>
  <c r="Q178" i="3"/>
  <c r="O178" i="3"/>
  <c r="N178" i="3"/>
  <c r="M178" i="3"/>
  <c r="L178" i="3"/>
  <c r="P178" i="3" s="1"/>
  <c r="U178" i="3" s="1"/>
  <c r="R178" i="3" s="1"/>
  <c r="AV177" i="3"/>
  <c r="AN177" i="3"/>
  <c r="AJ177" i="3"/>
  <c r="AI177" i="3"/>
  <c r="AH177" i="3"/>
  <c r="AG177" i="3"/>
  <c r="AF177" i="3"/>
  <c r="AE177" i="3"/>
  <c r="AD177" i="3"/>
  <c r="AC177" i="3"/>
  <c r="X177" i="3"/>
  <c r="W177" i="3"/>
  <c r="T177" i="3"/>
  <c r="Q177" i="3"/>
  <c r="O177" i="3"/>
  <c r="N177" i="3"/>
  <c r="M177" i="3"/>
  <c r="L177" i="3"/>
  <c r="P177" i="3" s="1"/>
  <c r="U177" i="3" s="1"/>
  <c r="R177" i="3" s="1"/>
  <c r="AV176" i="3"/>
  <c r="AN176" i="3"/>
  <c r="AJ176" i="3"/>
  <c r="AI176" i="3"/>
  <c r="AH176" i="3"/>
  <c r="AG176" i="3"/>
  <c r="AF176" i="3"/>
  <c r="AE176" i="3"/>
  <c r="AD176" i="3"/>
  <c r="AC176" i="3"/>
  <c r="X176" i="3"/>
  <c r="W176" i="3"/>
  <c r="T176" i="3"/>
  <c r="Q176" i="3"/>
  <c r="O176" i="3"/>
  <c r="N176" i="3"/>
  <c r="M176" i="3"/>
  <c r="L176" i="3"/>
  <c r="AV175" i="3"/>
  <c r="AN175" i="3"/>
  <c r="AJ175" i="3"/>
  <c r="AI175" i="3"/>
  <c r="AH175" i="3"/>
  <c r="AG175" i="3"/>
  <c r="AF175" i="3"/>
  <c r="AE175" i="3"/>
  <c r="AD175" i="3"/>
  <c r="AC175" i="3"/>
  <c r="AK175" i="3" s="1"/>
  <c r="X175" i="3"/>
  <c r="W175" i="3"/>
  <c r="T175" i="3"/>
  <c r="Q175" i="3"/>
  <c r="O175" i="3"/>
  <c r="N175" i="3"/>
  <c r="M175" i="3"/>
  <c r="L175" i="3"/>
  <c r="AV174" i="3"/>
  <c r="AN174" i="3"/>
  <c r="AJ174" i="3"/>
  <c r="AI174" i="3"/>
  <c r="AH174" i="3"/>
  <c r="AG174" i="3"/>
  <c r="AF174" i="3"/>
  <c r="AE174" i="3"/>
  <c r="AD174" i="3"/>
  <c r="AC174" i="3"/>
  <c r="X174" i="3"/>
  <c r="W174" i="3"/>
  <c r="T174" i="3"/>
  <c r="Q174" i="3"/>
  <c r="O174" i="3"/>
  <c r="N174" i="3"/>
  <c r="M174" i="3"/>
  <c r="L174" i="3"/>
  <c r="P174" i="3" s="1"/>
  <c r="U174" i="3" s="1"/>
  <c r="R174" i="3" s="1"/>
  <c r="AV173" i="3"/>
  <c r="AN173" i="3"/>
  <c r="AJ173" i="3"/>
  <c r="AI173" i="3"/>
  <c r="AH173" i="3"/>
  <c r="AG173" i="3"/>
  <c r="AF173" i="3"/>
  <c r="AE173" i="3"/>
  <c r="AD173" i="3"/>
  <c r="AC173" i="3"/>
  <c r="X173" i="3"/>
  <c r="W173" i="3"/>
  <c r="T173" i="3"/>
  <c r="Q173" i="3"/>
  <c r="O173" i="3"/>
  <c r="N173" i="3"/>
  <c r="M173" i="3"/>
  <c r="L173" i="3"/>
  <c r="P173" i="3" s="1"/>
  <c r="U173" i="3" s="1"/>
  <c r="R173" i="3" s="1"/>
  <c r="AV172" i="3"/>
  <c r="AN172" i="3"/>
  <c r="AJ172" i="3"/>
  <c r="AI172" i="3"/>
  <c r="AH172" i="3"/>
  <c r="AG172" i="3"/>
  <c r="AF172" i="3"/>
  <c r="AE172" i="3"/>
  <c r="AD172" i="3"/>
  <c r="AC172" i="3"/>
  <c r="X172" i="3"/>
  <c r="W172" i="3"/>
  <c r="T172" i="3"/>
  <c r="Q172" i="3"/>
  <c r="O172" i="3"/>
  <c r="N172" i="3"/>
  <c r="M172" i="3"/>
  <c r="L172" i="3"/>
  <c r="AV171" i="3"/>
  <c r="AN171" i="3"/>
  <c r="AJ171" i="3"/>
  <c r="AI171" i="3"/>
  <c r="AH171" i="3"/>
  <c r="AG171" i="3"/>
  <c r="AF171" i="3"/>
  <c r="AE171" i="3"/>
  <c r="AD171" i="3"/>
  <c r="AC171" i="3"/>
  <c r="AK171" i="3" s="1"/>
  <c r="X171" i="3"/>
  <c r="W171" i="3"/>
  <c r="T171" i="3"/>
  <c r="Q171" i="3"/>
  <c r="O171" i="3"/>
  <c r="N171" i="3"/>
  <c r="M171" i="3"/>
  <c r="L171" i="3"/>
  <c r="AV170" i="3"/>
  <c r="AN170" i="3"/>
  <c r="AJ170" i="3"/>
  <c r="AI170" i="3"/>
  <c r="AH170" i="3"/>
  <c r="AG170" i="3"/>
  <c r="AF170" i="3"/>
  <c r="AE170" i="3"/>
  <c r="AD170" i="3"/>
  <c r="AC170" i="3"/>
  <c r="X170" i="3"/>
  <c r="W170" i="3"/>
  <c r="T170" i="3"/>
  <c r="Q170" i="3"/>
  <c r="O170" i="3"/>
  <c r="N170" i="3"/>
  <c r="M170" i="3"/>
  <c r="L170" i="3"/>
  <c r="P170" i="3" s="1"/>
  <c r="U170" i="3" s="1"/>
  <c r="R170" i="3" s="1"/>
  <c r="AV169" i="3"/>
  <c r="AN169" i="3"/>
  <c r="AJ169" i="3"/>
  <c r="AI169" i="3"/>
  <c r="AH169" i="3"/>
  <c r="AG169" i="3"/>
  <c r="AF169" i="3"/>
  <c r="AE169" i="3"/>
  <c r="AD169" i="3"/>
  <c r="AC169" i="3"/>
  <c r="X169" i="3"/>
  <c r="W169" i="3"/>
  <c r="T169" i="3"/>
  <c r="Q169" i="3"/>
  <c r="O169" i="3"/>
  <c r="N169" i="3"/>
  <c r="M169" i="3"/>
  <c r="L169" i="3"/>
  <c r="P169" i="3" s="1"/>
  <c r="U169" i="3" s="1"/>
  <c r="R169" i="3" s="1"/>
  <c r="AV168" i="3"/>
  <c r="AN168" i="3"/>
  <c r="AJ168" i="3"/>
  <c r="AI168" i="3"/>
  <c r="AH168" i="3"/>
  <c r="AG168" i="3"/>
  <c r="AF168" i="3"/>
  <c r="AE168" i="3"/>
  <c r="AD168" i="3"/>
  <c r="AC168" i="3"/>
  <c r="X168" i="3"/>
  <c r="W168" i="3"/>
  <c r="T168" i="3"/>
  <c r="Q168" i="3"/>
  <c r="O168" i="3"/>
  <c r="N168" i="3"/>
  <c r="M168" i="3"/>
  <c r="L168" i="3"/>
  <c r="AV167" i="3"/>
  <c r="AN167" i="3"/>
  <c r="AJ167" i="3"/>
  <c r="AI167" i="3"/>
  <c r="AH167" i="3"/>
  <c r="AG167" i="3"/>
  <c r="AF167" i="3"/>
  <c r="AE167" i="3"/>
  <c r="AD167" i="3"/>
  <c r="AC167" i="3"/>
  <c r="AK167" i="3" s="1"/>
  <c r="X167" i="3"/>
  <c r="W167" i="3"/>
  <c r="T167" i="3"/>
  <c r="Q167" i="3"/>
  <c r="O167" i="3"/>
  <c r="N167" i="3"/>
  <c r="M167" i="3"/>
  <c r="L167" i="3"/>
  <c r="AV166" i="3"/>
  <c r="AN166" i="3"/>
  <c r="AJ166" i="3"/>
  <c r="AI166" i="3"/>
  <c r="AH166" i="3"/>
  <c r="AG166" i="3"/>
  <c r="AF166" i="3"/>
  <c r="AE166" i="3"/>
  <c r="AD166" i="3"/>
  <c r="AC166" i="3"/>
  <c r="X166" i="3"/>
  <c r="W166" i="3"/>
  <c r="T166" i="3"/>
  <c r="Q166" i="3"/>
  <c r="O166" i="3"/>
  <c r="N166" i="3"/>
  <c r="M166" i="3"/>
  <c r="L166" i="3"/>
  <c r="P166" i="3" s="1"/>
  <c r="U166" i="3" s="1"/>
  <c r="R166" i="3" s="1"/>
  <c r="AV165" i="3"/>
  <c r="AN165" i="3"/>
  <c r="AJ165" i="3"/>
  <c r="AI165" i="3"/>
  <c r="AH165" i="3"/>
  <c r="AG165" i="3"/>
  <c r="AF165" i="3"/>
  <c r="AE165" i="3"/>
  <c r="AD165" i="3"/>
  <c r="AC165" i="3"/>
  <c r="X165" i="3"/>
  <c r="W165" i="3"/>
  <c r="T165" i="3"/>
  <c r="Q165" i="3"/>
  <c r="O165" i="3"/>
  <c r="N165" i="3"/>
  <c r="M165" i="3"/>
  <c r="L165" i="3"/>
  <c r="P165" i="3" s="1"/>
  <c r="U165" i="3" s="1"/>
  <c r="R165" i="3" s="1"/>
  <c r="AV164" i="3"/>
  <c r="AN164" i="3"/>
  <c r="AJ164" i="3"/>
  <c r="AI164" i="3"/>
  <c r="AH164" i="3"/>
  <c r="AG164" i="3"/>
  <c r="AF164" i="3"/>
  <c r="AE164" i="3"/>
  <c r="AD164" i="3"/>
  <c r="AC164" i="3"/>
  <c r="X164" i="3"/>
  <c r="W164" i="3"/>
  <c r="T164" i="3"/>
  <c r="Q164" i="3"/>
  <c r="O164" i="3"/>
  <c r="N164" i="3"/>
  <c r="M164" i="3"/>
  <c r="L164" i="3"/>
  <c r="AV163" i="3"/>
  <c r="AN163" i="3"/>
  <c r="AJ163" i="3"/>
  <c r="AI163" i="3"/>
  <c r="AH163" i="3"/>
  <c r="AG163" i="3"/>
  <c r="AF163" i="3"/>
  <c r="AE163" i="3"/>
  <c r="AD163" i="3"/>
  <c r="AC163" i="3"/>
  <c r="AK163" i="3" s="1"/>
  <c r="X163" i="3"/>
  <c r="W163" i="3"/>
  <c r="T163" i="3"/>
  <c r="Q163" i="3"/>
  <c r="O163" i="3"/>
  <c r="N163" i="3"/>
  <c r="M163" i="3"/>
  <c r="L163" i="3"/>
  <c r="AV162" i="3"/>
  <c r="AN162" i="3"/>
  <c r="AJ162" i="3"/>
  <c r="AI162" i="3"/>
  <c r="AH162" i="3"/>
  <c r="AG162" i="3"/>
  <c r="AF162" i="3"/>
  <c r="AE162" i="3"/>
  <c r="AD162" i="3"/>
  <c r="AC162" i="3"/>
  <c r="X162" i="3"/>
  <c r="W162" i="3"/>
  <c r="T162" i="3"/>
  <c r="Q162" i="3"/>
  <c r="O162" i="3"/>
  <c r="N162" i="3"/>
  <c r="M162" i="3"/>
  <c r="L162" i="3"/>
  <c r="P162" i="3" s="1"/>
  <c r="U162" i="3" s="1"/>
  <c r="R162" i="3" s="1"/>
  <c r="AV161" i="3"/>
  <c r="AN161" i="3"/>
  <c r="AJ161" i="3"/>
  <c r="AI161" i="3"/>
  <c r="AH161" i="3"/>
  <c r="AG161" i="3"/>
  <c r="AF161" i="3"/>
  <c r="AE161" i="3"/>
  <c r="AD161" i="3"/>
  <c r="AC161" i="3"/>
  <c r="X161" i="3"/>
  <c r="W161" i="3"/>
  <c r="T161" i="3"/>
  <c r="Q161" i="3"/>
  <c r="O161" i="3"/>
  <c r="N161" i="3"/>
  <c r="M161" i="3"/>
  <c r="L161" i="3"/>
  <c r="P161" i="3" s="1"/>
  <c r="U161" i="3" s="1"/>
  <c r="R161" i="3" s="1"/>
  <c r="AV160" i="3"/>
  <c r="AN160" i="3"/>
  <c r="AJ160" i="3"/>
  <c r="AI160" i="3"/>
  <c r="AH160" i="3"/>
  <c r="AG160" i="3"/>
  <c r="AF160" i="3"/>
  <c r="AE160" i="3"/>
  <c r="AD160" i="3"/>
  <c r="AC160" i="3"/>
  <c r="X160" i="3"/>
  <c r="W160" i="3"/>
  <c r="T160" i="3"/>
  <c r="Q160" i="3"/>
  <c r="O160" i="3"/>
  <c r="N160" i="3"/>
  <c r="M160" i="3"/>
  <c r="L160" i="3"/>
  <c r="AV159" i="3"/>
  <c r="AN159" i="3"/>
  <c r="AJ159" i="3"/>
  <c r="AI159" i="3"/>
  <c r="AH159" i="3"/>
  <c r="AG159" i="3"/>
  <c r="AF159" i="3"/>
  <c r="AE159" i="3"/>
  <c r="AD159" i="3"/>
  <c r="AC159" i="3"/>
  <c r="AK159" i="3" s="1"/>
  <c r="X159" i="3"/>
  <c r="W159" i="3"/>
  <c r="T159" i="3"/>
  <c r="Q159" i="3"/>
  <c r="O159" i="3"/>
  <c r="N159" i="3"/>
  <c r="M159" i="3"/>
  <c r="L159" i="3"/>
  <c r="AV158" i="3"/>
  <c r="AN158" i="3"/>
  <c r="AJ158" i="3"/>
  <c r="AI158" i="3"/>
  <c r="AH158" i="3"/>
  <c r="AG158" i="3"/>
  <c r="AF158" i="3"/>
  <c r="AE158" i="3"/>
  <c r="AD158" i="3"/>
  <c r="AC158" i="3"/>
  <c r="X158" i="3"/>
  <c r="W158" i="3"/>
  <c r="T158" i="3"/>
  <c r="Q158" i="3"/>
  <c r="O158" i="3"/>
  <c r="N158" i="3"/>
  <c r="M158" i="3"/>
  <c r="L158" i="3"/>
  <c r="P158" i="3" s="1"/>
  <c r="U158" i="3" s="1"/>
  <c r="R158" i="3" s="1"/>
  <c r="AV157" i="3"/>
  <c r="AN157" i="3"/>
  <c r="AJ157" i="3"/>
  <c r="AI157" i="3"/>
  <c r="AH157" i="3"/>
  <c r="AG157" i="3"/>
  <c r="AF157" i="3"/>
  <c r="AE157" i="3"/>
  <c r="AD157" i="3"/>
  <c r="AC157" i="3"/>
  <c r="X157" i="3"/>
  <c r="W157" i="3"/>
  <c r="T157" i="3"/>
  <c r="Q157" i="3"/>
  <c r="O157" i="3"/>
  <c r="N157" i="3"/>
  <c r="M157" i="3"/>
  <c r="L157" i="3"/>
  <c r="P157" i="3" s="1"/>
  <c r="U157" i="3" s="1"/>
  <c r="R157" i="3" s="1"/>
  <c r="AV156" i="3"/>
  <c r="AN156" i="3"/>
  <c r="AJ156" i="3"/>
  <c r="AI156" i="3"/>
  <c r="AH156" i="3"/>
  <c r="AG156" i="3"/>
  <c r="AF156" i="3"/>
  <c r="AE156" i="3"/>
  <c r="AD156" i="3"/>
  <c r="AC156" i="3"/>
  <c r="X156" i="3"/>
  <c r="W156" i="3"/>
  <c r="T156" i="3"/>
  <c r="Q156" i="3"/>
  <c r="O156" i="3"/>
  <c r="N156" i="3"/>
  <c r="M156" i="3"/>
  <c r="L156" i="3"/>
  <c r="AV155" i="3"/>
  <c r="AN155" i="3"/>
  <c r="AJ155" i="3"/>
  <c r="AI155" i="3"/>
  <c r="AH155" i="3"/>
  <c r="AG155" i="3"/>
  <c r="AF155" i="3"/>
  <c r="AE155" i="3"/>
  <c r="AD155" i="3"/>
  <c r="AC155" i="3"/>
  <c r="AK155" i="3" s="1"/>
  <c r="X155" i="3"/>
  <c r="W155" i="3"/>
  <c r="T155" i="3"/>
  <c r="Q155" i="3"/>
  <c r="O155" i="3"/>
  <c r="N155" i="3"/>
  <c r="M155" i="3"/>
  <c r="L155" i="3"/>
  <c r="AV154" i="3"/>
  <c r="AN154" i="3"/>
  <c r="AJ154" i="3"/>
  <c r="AI154" i="3"/>
  <c r="AH154" i="3"/>
  <c r="AG154" i="3"/>
  <c r="AF154" i="3"/>
  <c r="AE154" i="3"/>
  <c r="AD154" i="3"/>
  <c r="AC154" i="3"/>
  <c r="X154" i="3"/>
  <c r="W154" i="3"/>
  <c r="T154" i="3"/>
  <c r="Q154" i="3"/>
  <c r="O154" i="3"/>
  <c r="N154" i="3"/>
  <c r="M154" i="3"/>
  <c r="L154" i="3"/>
  <c r="P154" i="3" s="1"/>
  <c r="U154" i="3" s="1"/>
  <c r="R154" i="3" s="1"/>
  <c r="AV153" i="3"/>
  <c r="AN153" i="3"/>
  <c r="AJ153" i="3"/>
  <c r="AI153" i="3"/>
  <c r="AH153" i="3"/>
  <c r="AG153" i="3"/>
  <c r="AF153" i="3"/>
  <c r="AE153" i="3"/>
  <c r="AD153" i="3"/>
  <c r="AC153" i="3"/>
  <c r="X153" i="3"/>
  <c r="W153" i="3"/>
  <c r="T153" i="3"/>
  <c r="Q153" i="3"/>
  <c r="O153" i="3"/>
  <c r="N153" i="3"/>
  <c r="M153" i="3"/>
  <c r="L153" i="3"/>
  <c r="P153" i="3" s="1"/>
  <c r="U153" i="3" s="1"/>
  <c r="R153" i="3" s="1"/>
  <c r="AV152" i="3"/>
  <c r="AN152" i="3"/>
  <c r="AJ152" i="3"/>
  <c r="AI152" i="3"/>
  <c r="AH152" i="3"/>
  <c r="AG152" i="3"/>
  <c r="AF152" i="3"/>
  <c r="AE152" i="3"/>
  <c r="AD152" i="3"/>
  <c r="AC152" i="3"/>
  <c r="X152" i="3"/>
  <c r="W152" i="3"/>
  <c r="T152" i="3"/>
  <c r="Q152" i="3"/>
  <c r="O152" i="3"/>
  <c r="N152" i="3"/>
  <c r="M152" i="3"/>
  <c r="L152" i="3"/>
  <c r="AV151" i="3"/>
  <c r="AN151" i="3"/>
  <c r="AJ151" i="3"/>
  <c r="AI151" i="3"/>
  <c r="AH151" i="3"/>
  <c r="AG151" i="3"/>
  <c r="AF151" i="3"/>
  <c r="AE151" i="3"/>
  <c r="AD151" i="3"/>
  <c r="AC151" i="3"/>
  <c r="AK151" i="3" s="1"/>
  <c r="X151" i="3"/>
  <c r="W151" i="3"/>
  <c r="T151" i="3"/>
  <c r="Q151" i="3"/>
  <c r="O151" i="3"/>
  <c r="N151" i="3"/>
  <c r="M151" i="3"/>
  <c r="L151" i="3"/>
  <c r="AV150" i="3"/>
  <c r="AN150" i="3"/>
  <c r="AJ150" i="3"/>
  <c r="AI150" i="3"/>
  <c r="AH150" i="3"/>
  <c r="AG150" i="3"/>
  <c r="AF150" i="3"/>
  <c r="AE150" i="3"/>
  <c r="AD150" i="3"/>
  <c r="AC150" i="3"/>
  <c r="X150" i="3"/>
  <c r="W150" i="3"/>
  <c r="T150" i="3"/>
  <c r="Q150" i="3"/>
  <c r="O150" i="3"/>
  <c r="N150" i="3"/>
  <c r="M150" i="3"/>
  <c r="L150" i="3"/>
  <c r="P150" i="3" s="1"/>
  <c r="U150" i="3" s="1"/>
  <c r="R150" i="3" s="1"/>
  <c r="AV149" i="3"/>
  <c r="AN149" i="3"/>
  <c r="AJ149" i="3"/>
  <c r="AI149" i="3"/>
  <c r="AH149" i="3"/>
  <c r="AG149" i="3"/>
  <c r="AF149" i="3"/>
  <c r="AE149" i="3"/>
  <c r="AD149" i="3"/>
  <c r="AC149" i="3"/>
  <c r="X149" i="3"/>
  <c r="W149" i="3"/>
  <c r="T149" i="3"/>
  <c r="Q149" i="3"/>
  <c r="O149" i="3"/>
  <c r="N149" i="3"/>
  <c r="M149" i="3"/>
  <c r="L149" i="3"/>
  <c r="P149" i="3" s="1"/>
  <c r="U149" i="3" s="1"/>
  <c r="R149" i="3" s="1"/>
  <c r="AV148" i="3"/>
  <c r="AN148" i="3"/>
  <c r="AJ148" i="3"/>
  <c r="AI148" i="3"/>
  <c r="AH148" i="3"/>
  <c r="AG148" i="3"/>
  <c r="AF148" i="3"/>
  <c r="AE148" i="3"/>
  <c r="AD148" i="3"/>
  <c r="AC148" i="3"/>
  <c r="X148" i="3"/>
  <c r="W148" i="3"/>
  <c r="T148" i="3"/>
  <c r="Q148" i="3"/>
  <c r="O148" i="3"/>
  <c r="N148" i="3"/>
  <c r="M148" i="3"/>
  <c r="L148" i="3"/>
  <c r="AV147" i="3"/>
  <c r="AN147" i="3"/>
  <c r="AJ147" i="3"/>
  <c r="AI147" i="3"/>
  <c r="AH147" i="3"/>
  <c r="AG147" i="3"/>
  <c r="AF147" i="3"/>
  <c r="AE147" i="3"/>
  <c r="AD147" i="3"/>
  <c r="AC147" i="3"/>
  <c r="AK147" i="3" s="1"/>
  <c r="X147" i="3"/>
  <c r="W147" i="3"/>
  <c r="T147" i="3"/>
  <c r="Q147" i="3"/>
  <c r="O147" i="3"/>
  <c r="N147" i="3"/>
  <c r="M147" i="3"/>
  <c r="L147" i="3"/>
  <c r="AV146" i="3"/>
  <c r="AN146" i="3"/>
  <c r="AJ146" i="3"/>
  <c r="AI146" i="3"/>
  <c r="AH146" i="3"/>
  <c r="AG146" i="3"/>
  <c r="AF146" i="3"/>
  <c r="AE146" i="3"/>
  <c r="AD146" i="3"/>
  <c r="AC146" i="3"/>
  <c r="X146" i="3"/>
  <c r="W146" i="3"/>
  <c r="T146" i="3"/>
  <c r="Q146" i="3"/>
  <c r="O146" i="3"/>
  <c r="N146" i="3"/>
  <c r="M146" i="3"/>
  <c r="L146" i="3"/>
  <c r="P146" i="3" s="1"/>
  <c r="U146" i="3" s="1"/>
  <c r="R146" i="3" s="1"/>
  <c r="AV145" i="3"/>
  <c r="AN145" i="3"/>
  <c r="AJ145" i="3"/>
  <c r="AI145" i="3"/>
  <c r="AH145" i="3"/>
  <c r="AG145" i="3"/>
  <c r="AF145" i="3"/>
  <c r="AE145" i="3"/>
  <c r="AD145" i="3"/>
  <c r="AC145" i="3"/>
  <c r="X145" i="3"/>
  <c r="W145" i="3"/>
  <c r="T145" i="3"/>
  <c r="Q145" i="3"/>
  <c r="O145" i="3"/>
  <c r="N145" i="3"/>
  <c r="M145" i="3"/>
  <c r="L145" i="3"/>
  <c r="AV144" i="3"/>
  <c r="AN144" i="3"/>
  <c r="AJ144" i="3"/>
  <c r="AI144" i="3"/>
  <c r="AH144" i="3"/>
  <c r="AG144" i="3"/>
  <c r="AF144" i="3"/>
  <c r="AE144" i="3"/>
  <c r="AD144" i="3"/>
  <c r="AC144" i="3"/>
  <c r="AK144" i="3" s="1"/>
  <c r="X144" i="3"/>
  <c r="W144" i="3"/>
  <c r="T144" i="3"/>
  <c r="Q144" i="3"/>
  <c r="O144" i="3"/>
  <c r="N144" i="3"/>
  <c r="M144" i="3"/>
  <c r="L144" i="3"/>
  <c r="AV143" i="3"/>
  <c r="AN143" i="3"/>
  <c r="AJ143" i="3"/>
  <c r="AI143" i="3"/>
  <c r="AH143" i="3"/>
  <c r="AG143" i="3"/>
  <c r="AF143" i="3"/>
  <c r="AE143" i="3"/>
  <c r="AD143" i="3"/>
  <c r="AC143" i="3"/>
  <c r="X143" i="3"/>
  <c r="W143" i="3"/>
  <c r="T143" i="3"/>
  <c r="Q143" i="3"/>
  <c r="O143" i="3"/>
  <c r="N143" i="3"/>
  <c r="M143" i="3"/>
  <c r="L143" i="3"/>
  <c r="P143" i="3" s="1"/>
  <c r="U143" i="3" s="1"/>
  <c r="R143" i="3" s="1"/>
  <c r="AV142" i="3"/>
  <c r="AN142" i="3"/>
  <c r="AJ142" i="3"/>
  <c r="AI142" i="3"/>
  <c r="AH142" i="3"/>
  <c r="AG142" i="3"/>
  <c r="AF142" i="3"/>
  <c r="AE142" i="3"/>
  <c r="AD142" i="3"/>
  <c r="AC142" i="3"/>
  <c r="X142" i="3"/>
  <c r="W142" i="3"/>
  <c r="T142" i="3"/>
  <c r="Q142" i="3"/>
  <c r="O142" i="3"/>
  <c r="N142" i="3"/>
  <c r="M142" i="3"/>
  <c r="L142" i="3"/>
  <c r="P142" i="3" s="1"/>
  <c r="U142" i="3" s="1"/>
  <c r="R142" i="3" s="1"/>
  <c r="AV141" i="3"/>
  <c r="AN141" i="3"/>
  <c r="AJ141" i="3"/>
  <c r="AI141" i="3"/>
  <c r="AH141" i="3"/>
  <c r="AG141" i="3"/>
  <c r="AF141" i="3"/>
  <c r="AE141" i="3"/>
  <c r="AD141" i="3"/>
  <c r="AC141" i="3"/>
  <c r="X141" i="3"/>
  <c r="W141" i="3"/>
  <c r="T141" i="3"/>
  <c r="Q141" i="3"/>
  <c r="O141" i="3"/>
  <c r="N141" i="3"/>
  <c r="M141" i="3"/>
  <c r="L141" i="3"/>
  <c r="AV140" i="3"/>
  <c r="AN140" i="3"/>
  <c r="AJ140" i="3"/>
  <c r="AI140" i="3"/>
  <c r="AH140" i="3"/>
  <c r="AG140" i="3"/>
  <c r="AF140" i="3"/>
  <c r="AE140" i="3"/>
  <c r="AD140" i="3"/>
  <c r="AC140" i="3"/>
  <c r="AK140" i="3" s="1"/>
  <c r="X140" i="3"/>
  <c r="W140" i="3"/>
  <c r="T140" i="3"/>
  <c r="Q140" i="3"/>
  <c r="O140" i="3"/>
  <c r="N140" i="3"/>
  <c r="M140" i="3"/>
  <c r="L140" i="3"/>
  <c r="AV139" i="3"/>
  <c r="AN139" i="3"/>
  <c r="AJ139" i="3"/>
  <c r="AI139" i="3"/>
  <c r="AH139" i="3"/>
  <c r="AG139" i="3"/>
  <c r="AF139" i="3"/>
  <c r="AE139" i="3"/>
  <c r="AD139" i="3"/>
  <c r="AC139" i="3"/>
  <c r="X139" i="3"/>
  <c r="W139" i="3"/>
  <c r="T139" i="3"/>
  <c r="Q139" i="3"/>
  <c r="O139" i="3"/>
  <c r="N139" i="3"/>
  <c r="M139" i="3"/>
  <c r="L139" i="3"/>
  <c r="P139" i="3" s="1"/>
  <c r="U139" i="3" s="1"/>
  <c r="R139" i="3" s="1"/>
  <c r="AV138" i="3"/>
  <c r="AN138" i="3"/>
  <c r="AJ138" i="3"/>
  <c r="AI138" i="3"/>
  <c r="AH138" i="3"/>
  <c r="AG138" i="3"/>
  <c r="AF138" i="3"/>
  <c r="AE138" i="3"/>
  <c r="AD138" i="3"/>
  <c r="AC138" i="3"/>
  <c r="X138" i="3"/>
  <c r="W138" i="3"/>
  <c r="T138" i="3"/>
  <c r="Q138" i="3"/>
  <c r="O138" i="3"/>
  <c r="N138" i="3"/>
  <c r="M138" i="3"/>
  <c r="L138" i="3"/>
  <c r="P138" i="3" s="1"/>
  <c r="U138" i="3" s="1"/>
  <c r="R138" i="3" s="1"/>
  <c r="AV137" i="3"/>
  <c r="AN137" i="3"/>
  <c r="AJ137" i="3"/>
  <c r="AI137" i="3"/>
  <c r="AH137" i="3"/>
  <c r="AG137" i="3"/>
  <c r="AF137" i="3"/>
  <c r="AE137" i="3"/>
  <c r="AD137" i="3"/>
  <c r="AC137" i="3"/>
  <c r="X137" i="3"/>
  <c r="W137" i="3"/>
  <c r="T137" i="3"/>
  <c r="Q137" i="3"/>
  <c r="O137" i="3"/>
  <c r="N137" i="3"/>
  <c r="M137" i="3"/>
  <c r="L137" i="3"/>
  <c r="AV136" i="3"/>
  <c r="AN136" i="3"/>
  <c r="AJ136" i="3"/>
  <c r="AI136" i="3"/>
  <c r="AH136" i="3"/>
  <c r="AG136" i="3"/>
  <c r="AF136" i="3"/>
  <c r="AE136" i="3"/>
  <c r="AD136" i="3"/>
  <c r="AC136" i="3"/>
  <c r="AK136" i="3" s="1"/>
  <c r="X136" i="3"/>
  <c r="W136" i="3"/>
  <c r="T136" i="3"/>
  <c r="Q136" i="3"/>
  <c r="O136" i="3"/>
  <c r="N136" i="3"/>
  <c r="M136" i="3"/>
  <c r="L136" i="3"/>
  <c r="AV135" i="3"/>
  <c r="AN135" i="3"/>
  <c r="AJ135" i="3"/>
  <c r="AI135" i="3"/>
  <c r="AH135" i="3"/>
  <c r="AG135" i="3"/>
  <c r="AF135" i="3"/>
  <c r="AE135" i="3"/>
  <c r="AD135" i="3"/>
  <c r="AC135" i="3"/>
  <c r="X135" i="3"/>
  <c r="W135" i="3"/>
  <c r="T135" i="3"/>
  <c r="Q135" i="3"/>
  <c r="O135" i="3"/>
  <c r="N135" i="3"/>
  <c r="M135" i="3"/>
  <c r="L135" i="3"/>
  <c r="P135" i="3" s="1"/>
  <c r="U135" i="3" s="1"/>
  <c r="R135" i="3" s="1"/>
  <c r="AV134" i="3"/>
  <c r="AN134" i="3"/>
  <c r="AJ134" i="3"/>
  <c r="AI134" i="3"/>
  <c r="AH134" i="3"/>
  <c r="AG134" i="3"/>
  <c r="AF134" i="3"/>
  <c r="AE134" i="3"/>
  <c r="AD134" i="3"/>
  <c r="AC134" i="3"/>
  <c r="X134" i="3"/>
  <c r="W134" i="3"/>
  <c r="T134" i="3"/>
  <c r="Q134" i="3"/>
  <c r="O134" i="3"/>
  <c r="N134" i="3"/>
  <c r="M134" i="3"/>
  <c r="L134" i="3"/>
  <c r="P134" i="3" s="1"/>
  <c r="U134" i="3" s="1"/>
  <c r="R134" i="3" s="1"/>
  <c r="AV133" i="3"/>
  <c r="AN133" i="3"/>
  <c r="AJ133" i="3"/>
  <c r="AI133" i="3"/>
  <c r="AH133" i="3"/>
  <c r="AG133" i="3"/>
  <c r="AF133" i="3"/>
  <c r="AE133" i="3"/>
  <c r="AD133" i="3"/>
  <c r="AC133" i="3"/>
  <c r="X133" i="3"/>
  <c r="W133" i="3"/>
  <c r="T133" i="3"/>
  <c r="Q133" i="3"/>
  <c r="O133" i="3"/>
  <c r="N133" i="3"/>
  <c r="M133" i="3"/>
  <c r="L133" i="3"/>
  <c r="AV132" i="3"/>
  <c r="AN132" i="3"/>
  <c r="AJ132" i="3"/>
  <c r="AI132" i="3"/>
  <c r="AH132" i="3"/>
  <c r="AG132" i="3"/>
  <c r="AF132" i="3"/>
  <c r="AE132" i="3"/>
  <c r="AD132" i="3"/>
  <c r="AC132" i="3"/>
  <c r="AK132" i="3" s="1"/>
  <c r="X132" i="3"/>
  <c r="W132" i="3"/>
  <c r="T132" i="3"/>
  <c r="Q132" i="3"/>
  <c r="O132" i="3"/>
  <c r="N132" i="3"/>
  <c r="M132" i="3"/>
  <c r="L132" i="3"/>
  <c r="AV131" i="3"/>
  <c r="AN131" i="3"/>
  <c r="AJ131" i="3"/>
  <c r="AI131" i="3"/>
  <c r="AH131" i="3"/>
  <c r="AG131" i="3"/>
  <c r="AF131" i="3"/>
  <c r="AE131" i="3"/>
  <c r="AD131" i="3"/>
  <c r="AC131" i="3"/>
  <c r="X131" i="3"/>
  <c r="W131" i="3"/>
  <c r="T131" i="3"/>
  <c r="Q131" i="3"/>
  <c r="O131" i="3"/>
  <c r="N131" i="3"/>
  <c r="M131" i="3"/>
  <c r="L131" i="3"/>
  <c r="P131" i="3" s="1"/>
  <c r="U131" i="3" s="1"/>
  <c r="R131" i="3" s="1"/>
  <c r="AV130" i="3"/>
  <c r="AN130" i="3"/>
  <c r="AJ130" i="3"/>
  <c r="AI130" i="3"/>
  <c r="AH130" i="3"/>
  <c r="AG130" i="3"/>
  <c r="AF130" i="3"/>
  <c r="AE130" i="3"/>
  <c r="AD130" i="3"/>
  <c r="AC130" i="3"/>
  <c r="X130" i="3"/>
  <c r="W130" i="3"/>
  <c r="T130" i="3"/>
  <c r="Q130" i="3"/>
  <c r="O130" i="3"/>
  <c r="N130" i="3"/>
  <c r="M130" i="3"/>
  <c r="L130" i="3"/>
  <c r="P130" i="3" s="1"/>
  <c r="U130" i="3" s="1"/>
  <c r="R130" i="3" s="1"/>
  <c r="AV129" i="3"/>
  <c r="AN129" i="3"/>
  <c r="AJ129" i="3"/>
  <c r="AI129" i="3"/>
  <c r="AH129" i="3"/>
  <c r="AG129" i="3"/>
  <c r="AF129" i="3"/>
  <c r="AE129" i="3"/>
  <c r="AD129" i="3"/>
  <c r="AC129" i="3"/>
  <c r="X129" i="3"/>
  <c r="W129" i="3"/>
  <c r="T129" i="3"/>
  <c r="Q129" i="3"/>
  <c r="O129" i="3"/>
  <c r="N129" i="3"/>
  <c r="M129" i="3"/>
  <c r="L129" i="3"/>
  <c r="AV128" i="3"/>
  <c r="AN128" i="3"/>
  <c r="AJ128" i="3"/>
  <c r="AI128" i="3"/>
  <c r="AH128" i="3"/>
  <c r="AG128" i="3"/>
  <c r="AF128" i="3"/>
  <c r="AE128" i="3"/>
  <c r="AD128" i="3"/>
  <c r="AC128" i="3"/>
  <c r="AK128" i="3" s="1"/>
  <c r="X128" i="3"/>
  <c r="W128" i="3"/>
  <c r="T128" i="3"/>
  <c r="Q128" i="3"/>
  <c r="O128" i="3"/>
  <c r="N128" i="3"/>
  <c r="M128" i="3"/>
  <c r="L128" i="3"/>
  <c r="AV127" i="3"/>
  <c r="AN127" i="3"/>
  <c r="AJ127" i="3"/>
  <c r="AI127" i="3"/>
  <c r="AH127" i="3"/>
  <c r="AG127" i="3"/>
  <c r="AF127" i="3"/>
  <c r="AE127" i="3"/>
  <c r="AD127" i="3"/>
  <c r="AC127" i="3"/>
  <c r="X127" i="3"/>
  <c r="W127" i="3"/>
  <c r="T127" i="3"/>
  <c r="Q127" i="3"/>
  <c r="O127" i="3"/>
  <c r="N127" i="3"/>
  <c r="M127" i="3"/>
  <c r="L127" i="3"/>
  <c r="P127" i="3" s="1"/>
  <c r="U127" i="3" s="1"/>
  <c r="R127" i="3" s="1"/>
  <c r="AV126" i="3"/>
  <c r="AN126" i="3"/>
  <c r="AJ126" i="3"/>
  <c r="AI126" i="3"/>
  <c r="AH126" i="3"/>
  <c r="AG126" i="3"/>
  <c r="AF126" i="3"/>
  <c r="AE126" i="3"/>
  <c r="AD126" i="3"/>
  <c r="AC126" i="3"/>
  <c r="AK126" i="3" s="1"/>
  <c r="X126" i="3"/>
  <c r="W126" i="3"/>
  <c r="T126" i="3"/>
  <c r="Q126" i="3"/>
  <c r="O126" i="3"/>
  <c r="N126" i="3"/>
  <c r="M126" i="3"/>
  <c r="L126" i="3"/>
  <c r="AV125" i="3"/>
  <c r="AN125" i="3"/>
  <c r="AJ125" i="3"/>
  <c r="AI125" i="3"/>
  <c r="AH125" i="3"/>
  <c r="AG125" i="3"/>
  <c r="AF125" i="3"/>
  <c r="AE125" i="3"/>
  <c r="AD125" i="3"/>
  <c r="AC125" i="3"/>
  <c r="AK125" i="3" s="1"/>
  <c r="X125" i="3"/>
  <c r="W125" i="3"/>
  <c r="T125" i="3"/>
  <c r="Q125" i="3"/>
  <c r="O125" i="3"/>
  <c r="N125" i="3"/>
  <c r="M125" i="3"/>
  <c r="L125" i="3"/>
  <c r="AV124" i="3"/>
  <c r="AN124" i="3"/>
  <c r="AJ124" i="3"/>
  <c r="AI124" i="3"/>
  <c r="AH124" i="3"/>
  <c r="AG124" i="3"/>
  <c r="AF124" i="3"/>
  <c r="AE124" i="3"/>
  <c r="AD124" i="3"/>
  <c r="AC124" i="3"/>
  <c r="AK124" i="3" s="1"/>
  <c r="X124" i="3"/>
  <c r="W124" i="3"/>
  <c r="T124" i="3"/>
  <c r="Q124" i="3"/>
  <c r="O124" i="3"/>
  <c r="N124" i="3"/>
  <c r="M124" i="3"/>
  <c r="L124" i="3"/>
  <c r="AV123" i="3"/>
  <c r="AN123" i="3"/>
  <c r="AJ123" i="3"/>
  <c r="AI123" i="3"/>
  <c r="AH123" i="3"/>
  <c r="AG123" i="3"/>
  <c r="AF123" i="3"/>
  <c r="AE123" i="3"/>
  <c r="AD123" i="3"/>
  <c r="AC123" i="3"/>
  <c r="AK123" i="3" s="1"/>
  <c r="X123" i="3"/>
  <c r="W123" i="3"/>
  <c r="T123" i="3"/>
  <c r="Q123" i="3"/>
  <c r="O123" i="3"/>
  <c r="N123" i="3"/>
  <c r="M123" i="3"/>
  <c r="L123" i="3"/>
  <c r="P123" i="3" s="1"/>
  <c r="U123" i="3" s="1"/>
  <c r="R123" i="3" s="1"/>
  <c r="AV122" i="3"/>
  <c r="AN122" i="3"/>
  <c r="AJ122" i="3"/>
  <c r="AI122" i="3"/>
  <c r="AH122" i="3"/>
  <c r="AG122" i="3"/>
  <c r="AF122" i="3"/>
  <c r="AE122" i="3"/>
  <c r="AD122" i="3"/>
  <c r="AC122" i="3"/>
  <c r="AK122" i="3" s="1"/>
  <c r="X122" i="3"/>
  <c r="W122" i="3"/>
  <c r="T122" i="3"/>
  <c r="Q122" i="3"/>
  <c r="O122" i="3"/>
  <c r="N122" i="3"/>
  <c r="M122" i="3"/>
  <c r="L122" i="3"/>
  <c r="AV121" i="3"/>
  <c r="AN121" i="3"/>
  <c r="AJ121" i="3"/>
  <c r="AI121" i="3"/>
  <c r="AH121" i="3"/>
  <c r="AG121" i="3"/>
  <c r="AF121" i="3"/>
  <c r="AE121" i="3"/>
  <c r="AD121" i="3"/>
  <c r="AC121" i="3"/>
  <c r="AK121" i="3" s="1"/>
  <c r="X121" i="3"/>
  <c r="W121" i="3"/>
  <c r="T121" i="3"/>
  <c r="Q121" i="3"/>
  <c r="O121" i="3"/>
  <c r="N121" i="3"/>
  <c r="M121" i="3"/>
  <c r="L121" i="3"/>
  <c r="AV120" i="3"/>
  <c r="AN120" i="3"/>
  <c r="AJ120" i="3"/>
  <c r="AI120" i="3"/>
  <c r="AH120" i="3"/>
  <c r="AG120" i="3"/>
  <c r="AF120" i="3"/>
  <c r="AE120" i="3"/>
  <c r="AD120" i="3"/>
  <c r="AC120" i="3"/>
  <c r="AK120" i="3" s="1"/>
  <c r="X120" i="3"/>
  <c r="W120" i="3"/>
  <c r="T120" i="3"/>
  <c r="Q120" i="3"/>
  <c r="O120" i="3"/>
  <c r="N120" i="3"/>
  <c r="M120" i="3"/>
  <c r="L120" i="3"/>
  <c r="AV119" i="3"/>
  <c r="AN119" i="3"/>
  <c r="AJ119" i="3"/>
  <c r="AI119" i="3"/>
  <c r="AH119" i="3"/>
  <c r="AG119" i="3"/>
  <c r="AF119" i="3"/>
  <c r="AE119" i="3"/>
  <c r="AD119" i="3"/>
  <c r="AC119" i="3"/>
  <c r="AK119" i="3" s="1"/>
  <c r="X119" i="3"/>
  <c r="W119" i="3"/>
  <c r="T119" i="3"/>
  <c r="Q119" i="3"/>
  <c r="O119" i="3"/>
  <c r="N119" i="3"/>
  <c r="M119" i="3"/>
  <c r="L119" i="3"/>
  <c r="P119" i="3" s="1"/>
  <c r="U119" i="3" s="1"/>
  <c r="R119" i="3" s="1"/>
  <c r="AV118" i="3"/>
  <c r="AN118" i="3"/>
  <c r="AJ118" i="3"/>
  <c r="AI118" i="3"/>
  <c r="AH118" i="3"/>
  <c r="AG118" i="3"/>
  <c r="AF118" i="3"/>
  <c r="AE118" i="3"/>
  <c r="AD118" i="3"/>
  <c r="AC118" i="3"/>
  <c r="AK118" i="3" s="1"/>
  <c r="X118" i="3"/>
  <c r="W118" i="3"/>
  <c r="T118" i="3"/>
  <c r="Q118" i="3"/>
  <c r="O118" i="3"/>
  <c r="N118" i="3"/>
  <c r="M118" i="3"/>
  <c r="L118" i="3"/>
  <c r="AV117" i="3"/>
  <c r="AN117" i="3"/>
  <c r="AJ117" i="3"/>
  <c r="AI117" i="3"/>
  <c r="AH117" i="3"/>
  <c r="AG117" i="3"/>
  <c r="AF117" i="3"/>
  <c r="AE117" i="3"/>
  <c r="AD117" i="3"/>
  <c r="AC117" i="3"/>
  <c r="AK117" i="3" s="1"/>
  <c r="X117" i="3"/>
  <c r="W117" i="3"/>
  <c r="T117" i="3"/>
  <c r="Q117" i="3"/>
  <c r="O117" i="3"/>
  <c r="N117" i="3"/>
  <c r="M117" i="3"/>
  <c r="L117" i="3"/>
  <c r="AV116" i="3"/>
  <c r="AN116" i="3"/>
  <c r="AJ116" i="3"/>
  <c r="AI116" i="3"/>
  <c r="AH116" i="3"/>
  <c r="AG116" i="3"/>
  <c r="AF116" i="3"/>
  <c r="AE116" i="3"/>
  <c r="AD116" i="3"/>
  <c r="AC116" i="3"/>
  <c r="AK116" i="3" s="1"/>
  <c r="X116" i="3"/>
  <c r="W116" i="3"/>
  <c r="T116" i="3"/>
  <c r="Q116" i="3"/>
  <c r="O116" i="3"/>
  <c r="N116" i="3"/>
  <c r="M116" i="3"/>
  <c r="L116" i="3"/>
  <c r="AV115" i="3"/>
  <c r="AN115" i="3"/>
  <c r="AJ115" i="3"/>
  <c r="AI115" i="3"/>
  <c r="AH115" i="3"/>
  <c r="AG115" i="3"/>
  <c r="AF115" i="3"/>
  <c r="AE115" i="3"/>
  <c r="AD115" i="3"/>
  <c r="AC115" i="3"/>
  <c r="AK115" i="3" s="1"/>
  <c r="X115" i="3"/>
  <c r="W115" i="3"/>
  <c r="T115" i="3"/>
  <c r="Q115" i="3"/>
  <c r="O115" i="3"/>
  <c r="N115" i="3"/>
  <c r="M115" i="3"/>
  <c r="L115" i="3"/>
  <c r="P115" i="3" s="1"/>
  <c r="U115" i="3" s="1"/>
  <c r="R115" i="3" s="1"/>
  <c r="AV114" i="3"/>
  <c r="AN114" i="3"/>
  <c r="AJ114" i="3"/>
  <c r="AI114" i="3"/>
  <c r="AH114" i="3"/>
  <c r="AG114" i="3"/>
  <c r="AF114" i="3"/>
  <c r="AE114" i="3"/>
  <c r="AD114" i="3"/>
  <c r="AC114" i="3"/>
  <c r="AK114" i="3" s="1"/>
  <c r="X114" i="3"/>
  <c r="W114" i="3"/>
  <c r="T114" i="3"/>
  <c r="Q114" i="3"/>
  <c r="O114" i="3"/>
  <c r="N114" i="3"/>
  <c r="M114" i="3"/>
  <c r="L114" i="3"/>
  <c r="AV113" i="3"/>
  <c r="AN113" i="3"/>
  <c r="AJ113" i="3"/>
  <c r="AI113" i="3"/>
  <c r="AH113" i="3"/>
  <c r="AG113" i="3"/>
  <c r="AF113" i="3"/>
  <c r="AE113" i="3"/>
  <c r="AD113" i="3"/>
  <c r="AC113" i="3"/>
  <c r="AK113" i="3" s="1"/>
  <c r="X113" i="3"/>
  <c r="W113" i="3"/>
  <c r="T113" i="3"/>
  <c r="Q113" i="3"/>
  <c r="O113" i="3"/>
  <c r="N113" i="3"/>
  <c r="M113" i="3"/>
  <c r="L113" i="3"/>
  <c r="AV112" i="3"/>
  <c r="AN112" i="3"/>
  <c r="AJ112" i="3"/>
  <c r="AI112" i="3"/>
  <c r="AH112" i="3"/>
  <c r="AG112" i="3"/>
  <c r="AF112" i="3"/>
  <c r="AE112" i="3"/>
  <c r="AD112" i="3"/>
  <c r="AC112" i="3"/>
  <c r="AK112" i="3" s="1"/>
  <c r="X112" i="3"/>
  <c r="W112" i="3"/>
  <c r="T112" i="3"/>
  <c r="Q112" i="3"/>
  <c r="O112" i="3"/>
  <c r="N112" i="3"/>
  <c r="M112" i="3"/>
  <c r="L112" i="3"/>
  <c r="AV111" i="3"/>
  <c r="AN111" i="3"/>
  <c r="AJ111" i="3"/>
  <c r="AI111" i="3"/>
  <c r="AH111" i="3"/>
  <c r="AG111" i="3"/>
  <c r="AF111" i="3"/>
  <c r="AE111" i="3"/>
  <c r="AD111" i="3"/>
  <c r="AC111" i="3"/>
  <c r="AK111" i="3" s="1"/>
  <c r="X111" i="3"/>
  <c r="W111" i="3"/>
  <c r="T111" i="3"/>
  <c r="Q111" i="3"/>
  <c r="O111" i="3"/>
  <c r="N111" i="3"/>
  <c r="M111" i="3"/>
  <c r="L111" i="3"/>
  <c r="P111" i="3" s="1"/>
  <c r="U111" i="3" s="1"/>
  <c r="R111" i="3" s="1"/>
  <c r="AV110" i="3"/>
  <c r="AN110" i="3"/>
  <c r="AJ110" i="3"/>
  <c r="AI110" i="3"/>
  <c r="AH110" i="3"/>
  <c r="AG110" i="3"/>
  <c r="AF110" i="3"/>
  <c r="AE110" i="3"/>
  <c r="AD110" i="3"/>
  <c r="AC110" i="3"/>
  <c r="AK110" i="3" s="1"/>
  <c r="X110" i="3"/>
  <c r="W110" i="3"/>
  <c r="T110" i="3"/>
  <c r="Q110" i="3"/>
  <c r="O110" i="3"/>
  <c r="N110" i="3"/>
  <c r="M110" i="3"/>
  <c r="L110" i="3"/>
  <c r="AV109" i="3"/>
  <c r="AN109" i="3"/>
  <c r="AJ109" i="3"/>
  <c r="AI109" i="3"/>
  <c r="AH109" i="3"/>
  <c r="AG109" i="3"/>
  <c r="AF109" i="3"/>
  <c r="AE109" i="3"/>
  <c r="AD109" i="3"/>
  <c r="AC109" i="3"/>
  <c r="AK109" i="3" s="1"/>
  <c r="X109" i="3"/>
  <c r="W109" i="3"/>
  <c r="T109" i="3"/>
  <c r="Q109" i="3"/>
  <c r="O109" i="3"/>
  <c r="N109" i="3"/>
  <c r="M109" i="3"/>
  <c r="L109" i="3"/>
  <c r="AV108" i="3"/>
  <c r="AN108" i="3"/>
  <c r="AJ108" i="3"/>
  <c r="AI108" i="3"/>
  <c r="AH108" i="3"/>
  <c r="AG108" i="3"/>
  <c r="AF108" i="3"/>
  <c r="AE108" i="3"/>
  <c r="AD108" i="3"/>
  <c r="AC108" i="3"/>
  <c r="AK108" i="3" s="1"/>
  <c r="X108" i="3"/>
  <c r="W108" i="3"/>
  <c r="T108" i="3"/>
  <c r="Q108" i="3"/>
  <c r="O108" i="3"/>
  <c r="N108" i="3"/>
  <c r="M108" i="3"/>
  <c r="L108" i="3"/>
  <c r="AV107" i="3"/>
  <c r="AN107" i="3"/>
  <c r="AJ107" i="3"/>
  <c r="AI107" i="3"/>
  <c r="AH107" i="3"/>
  <c r="AG107" i="3"/>
  <c r="AF107" i="3"/>
  <c r="AE107" i="3"/>
  <c r="AD107" i="3"/>
  <c r="AC107" i="3"/>
  <c r="AK107" i="3" s="1"/>
  <c r="X107" i="3"/>
  <c r="W107" i="3"/>
  <c r="T107" i="3"/>
  <c r="Q107" i="3"/>
  <c r="O107" i="3"/>
  <c r="N107" i="3"/>
  <c r="M107" i="3"/>
  <c r="L107" i="3"/>
  <c r="P107" i="3" s="1"/>
  <c r="U107" i="3" s="1"/>
  <c r="R107" i="3" s="1"/>
  <c r="AV106" i="3"/>
  <c r="AN106" i="3"/>
  <c r="AJ106" i="3"/>
  <c r="AI106" i="3"/>
  <c r="AH106" i="3"/>
  <c r="AG106" i="3"/>
  <c r="AF106" i="3"/>
  <c r="AE106" i="3"/>
  <c r="AD106" i="3"/>
  <c r="AC106" i="3"/>
  <c r="AK106" i="3" s="1"/>
  <c r="X106" i="3"/>
  <c r="W106" i="3"/>
  <c r="T106" i="3"/>
  <c r="Q106" i="3"/>
  <c r="O106" i="3"/>
  <c r="N106" i="3"/>
  <c r="M106" i="3"/>
  <c r="L106" i="3"/>
  <c r="AV105" i="3"/>
  <c r="AN105" i="3"/>
  <c r="AJ105" i="3"/>
  <c r="AI105" i="3"/>
  <c r="AH105" i="3"/>
  <c r="AG105" i="3"/>
  <c r="AF105" i="3"/>
  <c r="AE105" i="3"/>
  <c r="AD105" i="3"/>
  <c r="AC105" i="3"/>
  <c r="AK105" i="3" s="1"/>
  <c r="X105" i="3"/>
  <c r="W105" i="3"/>
  <c r="T105" i="3"/>
  <c r="Q105" i="3"/>
  <c r="O105" i="3"/>
  <c r="N105" i="3"/>
  <c r="M105" i="3"/>
  <c r="L105" i="3"/>
  <c r="AV104" i="3"/>
  <c r="AN104" i="3"/>
  <c r="AJ104" i="3"/>
  <c r="AI104" i="3"/>
  <c r="AH104" i="3"/>
  <c r="AG104" i="3"/>
  <c r="AF104" i="3"/>
  <c r="AE104" i="3"/>
  <c r="AD104" i="3"/>
  <c r="AC104" i="3"/>
  <c r="AK104" i="3" s="1"/>
  <c r="X104" i="3"/>
  <c r="W104" i="3"/>
  <c r="T104" i="3"/>
  <c r="Q104" i="3"/>
  <c r="O104" i="3"/>
  <c r="N104" i="3"/>
  <c r="M104" i="3"/>
  <c r="L104" i="3"/>
  <c r="AV103" i="3"/>
  <c r="AN103" i="3"/>
  <c r="AJ103" i="3"/>
  <c r="AI103" i="3"/>
  <c r="AH103" i="3"/>
  <c r="AG103" i="3"/>
  <c r="AF103" i="3"/>
  <c r="AE103" i="3"/>
  <c r="AD103" i="3"/>
  <c r="AC103" i="3"/>
  <c r="AK103" i="3" s="1"/>
  <c r="X103" i="3"/>
  <c r="W103" i="3"/>
  <c r="T103" i="3"/>
  <c r="Q103" i="3"/>
  <c r="O103" i="3"/>
  <c r="N103" i="3"/>
  <c r="M103" i="3"/>
  <c r="L103" i="3"/>
  <c r="P103" i="3" s="1"/>
  <c r="U103" i="3" s="1"/>
  <c r="R103" i="3" s="1"/>
  <c r="AV102" i="3"/>
  <c r="AN102" i="3"/>
  <c r="AJ102" i="3"/>
  <c r="AI102" i="3"/>
  <c r="AH102" i="3"/>
  <c r="AG102" i="3"/>
  <c r="AF102" i="3"/>
  <c r="AE102" i="3"/>
  <c r="AD102" i="3"/>
  <c r="AC102" i="3"/>
  <c r="AK102" i="3" s="1"/>
  <c r="X102" i="3"/>
  <c r="W102" i="3"/>
  <c r="T102" i="3"/>
  <c r="Q102" i="3"/>
  <c r="O102" i="3"/>
  <c r="N102" i="3"/>
  <c r="M102" i="3"/>
  <c r="L102" i="3"/>
  <c r="AV101" i="3"/>
  <c r="AN101" i="3"/>
  <c r="AJ101" i="3"/>
  <c r="AI101" i="3"/>
  <c r="AH101" i="3"/>
  <c r="AG101" i="3"/>
  <c r="AF101" i="3"/>
  <c r="AE101" i="3"/>
  <c r="AD101" i="3"/>
  <c r="AC101" i="3"/>
  <c r="AK101" i="3" s="1"/>
  <c r="X101" i="3"/>
  <c r="W101" i="3"/>
  <c r="T101" i="3"/>
  <c r="Q101" i="3"/>
  <c r="O101" i="3"/>
  <c r="N101" i="3"/>
  <c r="M101" i="3"/>
  <c r="L101" i="3"/>
  <c r="AV100" i="3"/>
  <c r="AN100" i="3"/>
  <c r="AJ100" i="3"/>
  <c r="AI100" i="3"/>
  <c r="AH100" i="3"/>
  <c r="AG100" i="3"/>
  <c r="AF100" i="3"/>
  <c r="AE100" i="3"/>
  <c r="AD100" i="3"/>
  <c r="AC100" i="3"/>
  <c r="AK100" i="3" s="1"/>
  <c r="X100" i="3"/>
  <c r="W100" i="3"/>
  <c r="T100" i="3"/>
  <c r="Q100" i="3"/>
  <c r="O100" i="3"/>
  <c r="N100" i="3"/>
  <c r="M100" i="3"/>
  <c r="L100" i="3"/>
  <c r="AV99" i="3"/>
  <c r="AN99" i="3"/>
  <c r="AJ99" i="3"/>
  <c r="AI99" i="3"/>
  <c r="AH99" i="3"/>
  <c r="AG99" i="3"/>
  <c r="AF99" i="3"/>
  <c r="AE99" i="3"/>
  <c r="AD99" i="3"/>
  <c r="AC99" i="3"/>
  <c r="AK99" i="3" s="1"/>
  <c r="X99" i="3"/>
  <c r="W99" i="3"/>
  <c r="T99" i="3"/>
  <c r="Q99" i="3"/>
  <c r="O99" i="3"/>
  <c r="N99" i="3"/>
  <c r="M99" i="3"/>
  <c r="L99" i="3"/>
  <c r="P99" i="3" s="1"/>
  <c r="U99" i="3" s="1"/>
  <c r="R99" i="3" s="1"/>
  <c r="AV98" i="3"/>
  <c r="AN98" i="3"/>
  <c r="AJ98" i="3"/>
  <c r="AI98" i="3"/>
  <c r="AH98" i="3"/>
  <c r="AG98" i="3"/>
  <c r="AF98" i="3"/>
  <c r="AE98" i="3"/>
  <c r="AD98" i="3"/>
  <c r="AC98" i="3"/>
  <c r="AK98" i="3" s="1"/>
  <c r="X98" i="3"/>
  <c r="W98" i="3"/>
  <c r="T98" i="3"/>
  <c r="Q98" i="3"/>
  <c r="O98" i="3"/>
  <c r="N98" i="3"/>
  <c r="M98" i="3"/>
  <c r="L98" i="3"/>
  <c r="AV97" i="3"/>
  <c r="AN97" i="3"/>
  <c r="AJ97" i="3"/>
  <c r="AI97" i="3"/>
  <c r="AH97" i="3"/>
  <c r="AG97" i="3"/>
  <c r="AF97" i="3"/>
  <c r="AE97" i="3"/>
  <c r="AD97" i="3"/>
  <c r="AC97" i="3"/>
  <c r="AK97" i="3" s="1"/>
  <c r="X97" i="3"/>
  <c r="W97" i="3"/>
  <c r="T97" i="3"/>
  <c r="Q97" i="3"/>
  <c r="O97" i="3"/>
  <c r="N97" i="3"/>
  <c r="M97" i="3"/>
  <c r="L97" i="3"/>
  <c r="AV96" i="3"/>
  <c r="AN96" i="3"/>
  <c r="AJ96" i="3"/>
  <c r="AI96" i="3"/>
  <c r="AH96" i="3"/>
  <c r="AG96" i="3"/>
  <c r="AF96" i="3"/>
  <c r="AE96" i="3"/>
  <c r="AD96" i="3"/>
  <c r="AC96" i="3"/>
  <c r="AK96" i="3" s="1"/>
  <c r="X96" i="3"/>
  <c r="W96" i="3"/>
  <c r="T96" i="3"/>
  <c r="Q96" i="3"/>
  <c r="O96" i="3"/>
  <c r="N96" i="3"/>
  <c r="M96" i="3"/>
  <c r="L96" i="3"/>
  <c r="AV95" i="3"/>
  <c r="AN95" i="3"/>
  <c r="AJ95" i="3"/>
  <c r="AI95" i="3"/>
  <c r="AH95" i="3"/>
  <c r="AG95" i="3"/>
  <c r="AF95" i="3"/>
  <c r="AE95" i="3"/>
  <c r="AD95" i="3"/>
  <c r="AC95" i="3"/>
  <c r="AK95" i="3" s="1"/>
  <c r="X95" i="3"/>
  <c r="W95" i="3"/>
  <c r="T95" i="3"/>
  <c r="Q95" i="3"/>
  <c r="O95" i="3"/>
  <c r="N95" i="3"/>
  <c r="M95" i="3"/>
  <c r="L95" i="3"/>
  <c r="P95" i="3" s="1"/>
  <c r="U95" i="3" s="1"/>
  <c r="R95" i="3" s="1"/>
  <c r="AV94" i="3"/>
  <c r="AN94" i="3"/>
  <c r="AJ94" i="3"/>
  <c r="AI94" i="3"/>
  <c r="AH94" i="3"/>
  <c r="AG94" i="3"/>
  <c r="AF94" i="3"/>
  <c r="AE94" i="3"/>
  <c r="AD94" i="3"/>
  <c r="AC94" i="3"/>
  <c r="AK94" i="3" s="1"/>
  <c r="X94" i="3"/>
  <c r="W94" i="3"/>
  <c r="T94" i="3"/>
  <c r="Q94" i="3"/>
  <c r="O94" i="3"/>
  <c r="N94" i="3"/>
  <c r="M94" i="3"/>
  <c r="L94" i="3"/>
  <c r="AV93" i="3"/>
  <c r="AN93" i="3"/>
  <c r="AJ93" i="3"/>
  <c r="AI93" i="3"/>
  <c r="AH93" i="3"/>
  <c r="AG93" i="3"/>
  <c r="AF93" i="3"/>
  <c r="AE93" i="3"/>
  <c r="AD93" i="3"/>
  <c r="AC93" i="3"/>
  <c r="AK93" i="3" s="1"/>
  <c r="X93" i="3"/>
  <c r="W93" i="3"/>
  <c r="T93" i="3"/>
  <c r="Q93" i="3"/>
  <c r="O93" i="3"/>
  <c r="N93" i="3"/>
  <c r="M93" i="3"/>
  <c r="L93" i="3"/>
  <c r="AV92" i="3"/>
  <c r="AN92" i="3"/>
  <c r="AJ92" i="3"/>
  <c r="AI92" i="3"/>
  <c r="AH92" i="3"/>
  <c r="AG92" i="3"/>
  <c r="AF92" i="3"/>
  <c r="AE92" i="3"/>
  <c r="AD92" i="3"/>
  <c r="AC92" i="3"/>
  <c r="AK92" i="3" s="1"/>
  <c r="X92" i="3"/>
  <c r="W92" i="3"/>
  <c r="T92" i="3"/>
  <c r="Q92" i="3"/>
  <c r="O92" i="3"/>
  <c r="N92" i="3"/>
  <c r="M92" i="3"/>
  <c r="L92" i="3"/>
  <c r="AV91" i="3"/>
  <c r="AN91" i="3"/>
  <c r="AJ91" i="3"/>
  <c r="AI91" i="3"/>
  <c r="AH91" i="3"/>
  <c r="AG91" i="3"/>
  <c r="AF91" i="3"/>
  <c r="AE91" i="3"/>
  <c r="AD91" i="3"/>
  <c r="AC91" i="3"/>
  <c r="AK91" i="3" s="1"/>
  <c r="X91" i="3"/>
  <c r="W91" i="3"/>
  <c r="T91" i="3"/>
  <c r="Q91" i="3"/>
  <c r="O91" i="3"/>
  <c r="N91" i="3"/>
  <c r="M91" i="3"/>
  <c r="L91" i="3"/>
  <c r="P91" i="3" s="1"/>
  <c r="U91" i="3" s="1"/>
  <c r="R91" i="3" s="1"/>
  <c r="AV90" i="3"/>
  <c r="AN90" i="3"/>
  <c r="AJ90" i="3"/>
  <c r="AI90" i="3"/>
  <c r="AH90" i="3"/>
  <c r="AG90" i="3"/>
  <c r="AF90" i="3"/>
  <c r="AE90" i="3"/>
  <c r="AD90" i="3"/>
  <c r="AC90" i="3"/>
  <c r="AK90" i="3" s="1"/>
  <c r="X90" i="3"/>
  <c r="W90" i="3"/>
  <c r="T90" i="3"/>
  <c r="Q90" i="3"/>
  <c r="O90" i="3"/>
  <c r="N90" i="3"/>
  <c r="M90" i="3"/>
  <c r="L90" i="3"/>
  <c r="AV89" i="3"/>
  <c r="AN89" i="3"/>
  <c r="AJ89" i="3"/>
  <c r="AI89" i="3"/>
  <c r="AH89" i="3"/>
  <c r="AG89" i="3"/>
  <c r="AF89" i="3"/>
  <c r="AE89" i="3"/>
  <c r="AD89" i="3"/>
  <c r="AC89" i="3"/>
  <c r="AK89" i="3" s="1"/>
  <c r="X89" i="3"/>
  <c r="W89" i="3"/>
  <c r="T89" i="3"/>
  <c r="Q89" i="3"/>
  <c r="O89" i="3"/>
  <c r="N89" i="3"/>
  <c r="M89" i="3"/>
  <c r="L89" i="3"/>
  <c r="AV88" i="3"/>
  <c r="AN88" i="3"/>
  <c r="AJ88" i="3"/>
  <c r="AI88" i="3"/>
  <c r="AH88" i="3"/>
  <c r="AG88" i="3"/>
  <c r="AF88" i="3"/>
  <c r="AE88" i="3"/>
  <c r="AD88" i="3"/>
  <c r="AC88" i="3"/>
  <c r="AK88" i="3" s="1"/>
  <c r="X88" i="3"/>
  <c r="W88" i="3"/>
  <c r="T88" i="3"/>
  <c r="Q88" i="3"/>
  <c r="O88" i="3"/>
  <c r="N88" i="3"/>
  <c r="M88" i="3"/>
  <c r="L88" i="3"/>
  <c r="AV87" i="3"/>
  <c r="AN87" i="3"/>
  <c r="AJ87" i="3"/>
  <c r="AI87" i="3"/>
  <c r="AH87" i="3"/>
  <c r="AG87" i="3"/>
  <c r="AF87" i="3"/>
  <c r="AE87" i="3"/>
  <c r="AD87" i="3"/>
  <c r="AC87" i="3"/>
  <c r="AK87" i="3" s="1"/>
  <c r="X87" i="3"/>
  <c r="W87" i="3"/>
  <c r="T87" i="3"/>
  <c r="Q87" i="3"/>
  <c r="O87" i="3"/>
  <c r="N87" i="3"/>
  <c r="M87" i="3"/>
  <c r="L87" i="3"/>
  <c r="P87" i="3" s="1"/>
  <c r="U87" i="3" s="1"/>
  <c r="R87" i="3" s="1"/>
  <c r="AV86" i="3"/>
  <c r="AN86" i="3"/>
  <c r="AJ86" i="3"/>
  <c r="AI86" i="3"/>
  <c r="AH86" i="3"/>
  <c r="AG86" i="3"/>
  <c r="AF86" i="3"/>
  <c r="AE86" i="3"/>
  <c r="AD86" i="3"/>
  <c r="AC86" i="3"/>
  <c r="AK86" i="3" s="1"/>
  <c r="X86" i="3"/>
  <c r="W86" i="3"/>
  <c r="T86" i="3"/>
  <c r="Q86" i="3"/>
  <c r="O86" i="3"/>
  <c r="N86" i="3"/>
  <c r="M86" i="3"/>
  <c r="L86" i="3"/>
  <c r="AV85" i="3"/>
  <c r="AN85" i="3"/>
  <c r="AJ85" i="3"/>
  <c r="AI85" i="3"/>
  <c r="AH85" i="3"/>
  <c r="AG85" i="3"/>
  <c r="AF85" i="3"/>
  <c r="AE85" i="3"/>
  <c r="AD85" i="3"/>
  <c r="AC85" i="3"/>
  <c r="AK85" i="3" s="1"/>
  <c r="X85" i="3"/>
  <c r="W85" i="3"/>
  <c r="T85" i="3"/>
  <c r="Q85" i="3"/>
  <c r="O85" i="3"/>
  <c r="N85" i="3"/>
  <c r="M85" i="3"/>
  <c r="L85" i="3"/>
  <c r="AV84" i="3"/>
  <c r="AN84" i="3"/>
  <c r="AJ84" i="3"/>
  <c r="AI84" i="3"/>
  <c r="AH84" i="3"/>
  <c r="AG84" i="3"/>
  <c r="AF84" i="3"/>
  <c r="AE84" i="3"/>
  <c r="AD84" i="3"/>
  <c r="AC84" i="3"/>
  <c r="AK84" i="3" s="1"/>
  <c r="X84" i="3"/>
  <c r="W84" i="3"/>
  <c r="T84" i="3"/>
  <c r="Q84" i="3"/>
  <c r="O84" i="3"/>
  <c r="N84" i="3"/>
  <c r="M84" i="3"/>
  <c r="L84" i="3"/>
  <c r="AV83" i="3"/>
  <c r="AN83" i="3"/>
  <c r="AJ83" i="3"/>
  <c r="AI83" i="3"/>
  <c r="AH83" i="3"/>
  <c r="AG83" i="3"/>
  <c r="AF83" i="3"/>
  <c r="AE83" i="3"/>
  <c r="AD83" i="3"/>
  <c r="AC83" i="3"/>
  <c r="AK83" i="3" s="1"/>
  <c r="X83" i="3"/>
  <c r="W83" i="3"/>
  <c r="T83" i="3"/>
  <c r="Q83" i="3"/>
  <c r="O83" i="3"/>
  <c r="N83" i="3"/>
  <c r="M83" i="3"/>
  <c r="L83" i="3"/>
  <c r="P83" i="3" s="1"/>
  <c r="U83" i="3" s="1"/>
  <c r="R83" i="3" s="1"/>
  <c r="AV82" i="3"/>
  <c r="AN82" i="3"/>
  <c r="AJ82" i="3"/>
  <c r="AI82" i="3"/>
  <c r="AH82" i="3"/>
  <c r="AG82" i="3"/>
  <c r="AF82" i="3"/>
  <c r="AE82" i="3"/>
  <c r="AD82" i="3"/>
  <c r="AC82" i="3"/>
  <c r="AK82" i="3" s="1"/>
  <c r="X82" i="3"/>
  <c r="W82" i="3"/>
  <c r="T82" i="3"/>
  <c r="Q82" i="3"/>
  <c r="O82" i="3"/>
  <c r="N82" i="3"/>
  <c r="M82" i="3"/>
  <c r="L82" i="3"/>
  <c r="P82" i="3" s="1"/>
  <c r="U82" i="3" s="1"/>
  <c r="AV81" i="3"/>
  <c r="AN81" i="3"/>
  <c r="AJ81" i="3"/>
  <c r="AI81" i="3"/>
  <c r="AH81" i="3"/>
  <c r="AG81" i="3"/>
  <c r="AF81" i="3"/>
  <c r="AE81" i="3"/>
  <c r="AD81" i="3"/>
  <c r="AC81" i="3"/>
  <c r="AK81" i="3" s="1"/>
  <c r="Z81" i="3"/>
  <c r="X81" i="3"/>
  <c r="W81" i="3"/>
  <c r="T81" i="3"/>
  <c r="Q81" i="3"/>
  <c r="O81" i="3"/>
  <c r="N81" i="3"/>
  <c r="M81" i="3"/>
  <c r="L81" i="3"/>
  <c r="P81" i="3" s="1"/>
  <c r="U81" i="3" s="1"/>
  <c r="AV80" i="3"/>
  <c r="AN80" i="3"/>
  <c r="AJ80" i="3"/>
  <c r="AI80" i="3"/>
  <c r="AH80" i="3"/>
  <c r="AG80" i="3"/>
  <c r="AF80" i="3"/>
  <c r="AE80" i="3"/>
  <c r="AD80" i="3"/>
  <c r="AC80" i="3"/>
  <c r="AK80" i="3" s="1"/>
  <c r="Z80" i="3"/>
  <c r="X80" i="3"/>
  <c r="W80" i="3"/>
  <c r="T80" i="3"/>
  <c r="Q80" i="3"/>
  <c r="O80" i="3"/>
  <c r="N80" i="3"/>
  <c r="M80" i="3"/>
  <c r="L80" i="3"/>
  <c r="P80" i="3" s="1"/>
  <c r="U80" i="3" s="1"/>
  <c r="AV79" i="3"/>
  <c r="AN79" i="3"/>
  <c r="AJ79" i="3"/>
  <c r="AI79" i="3"/>
  <c r="AH79" i="3"/>
  <c r="AG79" i="3"/>
  <c r="AF79" i="3"/>
  <c r="AE79" i="3"/>
  <c r="AD79" i="3"/>
  <c r="AC79" i="3"/>
  <c r="AK79" i="3" s="1"/>
  <c r="Z79" i="3"/>
  <c r="X79" i="3"/>
  <c r="W79" i="3"/>
  <c r="T79" i="3"/>
  <c r="Q79" i="3"/>
  <c r="O79" i="3"/>
  <c r="N79" i="3"/>
  <c r="M79" i="3"/>
  <c r="L79" i="3"/>
  <c r="P79" i="3" s="1"/>
  <c r="U79" i="3" s="1"/>
  <c r="R79" i="3" s="1"/>
  <c r="AV78" i="3"/>
  <c r="AN78" i="3"/>
  <c r="AJ78" i="3"/>
  <c r="AI78" i="3"/>
  <c r="AH78" i="3"/>
  <c r="AG78" i="3"/>
  <c r="AF78" i="3"/>
  <c r="AE78" i="3"/>
  <c r="AD78" i="3"/>
  <c r="AC78" i="3"/>
  <c r="AK78" i="3" s="1"/>
  <c r="Z78" i="3"/>
  <c r="X78" i="3"/>
  <c r="W78" i="3"/>
  <c r="T78" i="3"/>
  <c r="Q78" i="3"/>
  <c r="O78" i="3"/>
  <c r="N78" i="3"/>
  <c r="M78" i="3"/>
  <c r="L78" i="3"/>
  <c r="P78" i="3" s="1"/>
  <c r="U78" i="3" s="1"/>
  <c r="R78" i="3" s="1"/>
  <c r="AV77" i="3"/>
  <c r="AN77" i="3"/>
  <c r="AJ77" i="3"/>
  <c r="AI77" i="3"/>
  <c r="AH77" i="3"/>
  <c r="AG77" i="3"/>
  <c r="AF77" i="3"/>
  <c r="AE77" i="3"/>
  <c r="AD77" i="3"/>
  <c r="AC77" i="3"/>
  <c r="AK77" i="3" s="1"/>
  <c r="Z77" i="3"/>
  <c r="X77" i="3"/>
  <c r="W77" i="3"/>
  <c r="T77" i="3"/>
  <c r="Q77" i="3"/>
  <c r="O77" i="3"/>
  <c r="N77" i="3"/>
  <c r="M77" i="3"/>
  <c r="L77" i="3"/>
  <c r="P77" i="3" s="1"/>
  <c r="U77" i="3" s="1"/>
  <c r="AV76" i="3"/>
  <c r="AN76" i="3"/>
  <c r="AJ76" i="3"/>
  <c r="AI76" i="3"/>
  <c r="AH76" i="3"/>
  <c r="AG76" i="3"/>
  <c r="AF76" i="3"/>
  <c r="AE76" i="3"/>
  <c r="AD76" i="3"/>
  <c r="AC76" i="3"/>
  <c r="AK76" i="3" s="1"/>
  <c r="Z76" i="3"/>
  <c r="X76" i="3"/>
  <c r="W76" i="3"/>
  <c r="T76" i="3"/>
  <c r="Q76" i="3"/>
  <c r="O76" i="3"/>
  <c r="N76" i="3"/>
  <c r="M76" i="3"/>
  <c r="L76" i="3"/>
  <c r="P76" i="3" s="1"/>
  <c r="U76" i="3" s="1"/>
  <c r="R76" i="3" s="1"/>
  <c r="AV75" i="3"/>
  <c r="AN75" i="3"/>
  <c r="AJ75" i="3"/>
  <c r="AI75" i="3"/>
  <c r="AH75" i="3"/>
  <c r="AG75" i="3"/>
  <c r="AF75" i="3"/>
  <c r="AE75" i="3"/>
  <c r="AD75" i="3"/>
  <c r="AC75" i="3"/>
  <c r="AK75" i="3" s="1"/>
  <c r="Z75" i="3"/>
  <c r="X75" i="3"/>
  <c r="W75" i="3"/>
  <c r="T75" i="3"/>
  <c r="Q75" i="3"/>
  <c r="O75" i="3"/>
  <c r="N75" i="3"/>
  <c r="M75" i="3"/>
  <c r="L75" i="3"/>
  <c r="P75" i="3" s="1"/>
  <c r="U75" i="3" s="1"/>
  <c r="R75" i="3" s="1"/>
  <c r="AV74" i="3"/>
  <c r="AN74" i="3"/>
  <c r="AJ74" i="3"/>
  <c r="AI74" i="3"/>
  <c r="AH74" i="3"/>
  <c r="AG74" i="3"/>
  <c r="AF74" i="3"/>
  <c r="AE74" i="3"/>
  <c r="AD74" i="3"/>
  <c r="AC74" i="3"/>
  <c r="AK74" i="3" s="1"/>
  <c r="Z74" i="3"/>
  <c r="X74" i="3"/>
  <c r="W74" i="3"/>
  <c r="T74" i="3"/>
  <c r="Q74" i="3"/>
  <c r="O74" i="3"/>
  <c r="N74" i="3"/>
  <c r="M74" i="3"/>
  <c r="L74" i="3"/>
  <c r="P74" i="3" s="1"/>
  <c r="U74" i="3" s="1"/>
  <c r="R74" i="3" s="1"/>
  <c r="AV73" i="3"/>
  <c r="AN73" i="3"/>
  <c r="AJ73" i="3"/>
  <c r="AI73" i="3"/>
  <c r="AH73" i="3"/>
  <c r="AG73" i="3"/>
  <c r="AF73" i="3"/>
  <c r="AE73" i="3"/>
  <c r="AD73" i="3"/>
  <c r="AC73" i="3"/>
  <c r="AK73" i="3" s="1"/>
  <c r="Z73" i="3"/>
  <c r="X73" i="3"/>
  <c r="W73" i="3"/>
  <c r="T73" i="3"/>
  <c r="Q73" i="3"/>
  <c r="O73" i="3"/>
  <c r="N73" i="3"/>
  <c r="M73" i="3"/>
  <c r="L73" i="3"/>
  <c r="P73" i="3" s="1"/>
  <c r="U73" i="3" s="1"/>
  <c r="AV72" i="3"/>
  <c r="AN72" i="3"/>
  <c r="AJ72" i="3"/>
  <c r="AI72" i="3"/>
  <c r="AH72" i="3"/>
  <c r="AG72" i="3"/>
  <c r="AF72" i="3"/>
  <c r="AE72" i="3"/>
  <c r="AD72" i="3"/>
  <c r="AC72" i="3"/>
  <c r="AK72" i="3" s="1"/>
  <c r="Z72" i="3"/>
  <c r="X72" i="3"/>
  <c r="W72" i="3"/>
  <c r="T72" i="3"/>
  <c r="Q72" i="3"/>
  <c r="O72" i="3"/>
  <c r="N72" i="3"/>
  <c r="M72" i="3"/>
  <c r="L72" i="3"/>
  <c r="P72" i="3" s="1"/>
  <c r="U72" i="3" s="1"/>
  <c r="AV71" i="3"/>
  <c r="AN71" i="3"/>
  <c r="AJ71" i="3"/>
  <c r="AI71" i="3"/>
  <c r="AH71" i="3"/>
  <c r="AG71" i="3"/>
  <c r="AF71" i="3"/>
  <c r="AE71" i="3"/>
  <c r="AD71" i="3"/>
  <c r="AC71" i="3"/>
  <c r="AK71" i="3" s="1"/>
  <c r="Z71" i="3"/>
  <c r="X71" i="3"/>
  <c r="W71" i="3"/>
  <c r="T71" i="3"/>
  <c r="Q71" i="3"/>
  <c r="O71" i="3"/>
  <c r="N71" i="3"/>
  <c r="M71" i="3"/>
  <c r="L71" i="3"/>
  <c r="P71" i="3" s="1"/>
  <c r="U71" i="3" s="1"/>
  <c r="R71" i="3" s="1"/>
  <c r="AV70" i="3"/>
  <c r="AN70" i="3"/>
  <c r="AJ70" i="3"/>
  <c r="AI70" i="3"/>
  <c r="AH70" i="3"/>
  <c r="AG70" i="3"/>
  <c r="AF70" i="3"/>
  <c r="AE70" i="3"/>
  <c r="AD70" i="3"/>
  <c r="AC70" i="3"/>
  <c r="AK70" i="3" s="1"/>
  <c r="Z70" i="3"/>
  <c r="X70" i="3"/>
  <c r="W70" i="3"/>
  <c r="T70" i="3"/>
  <c r="Q70" i="3"/>
  <c r="O70" i="3"/>
  <c r="N70" i="3"/>
  <c r="M70" i="3"/>
  <c r="L70" i="3"/>
  <c r="P70" i="3" s="1"/>
  <c r="U70" i="3" s="1"/>
  <c r="R70" i="3" s="1"/>
  <c r="AV69" i="3"/>
  <c r="AN69" i="3"/>
  <c r="AJ69" i="3"/>
  <c r="AI69" i="3"/>
  <c r="AH69" i="3"/>
  <c r="AG69" i="3"/>
  <c r="AF69" i="3"/>
  <c r="AE69" i="3"/>
  <c r="AD69" i="3"/>
  <c r="AC69" i="3"/>
  <c r="AK69" i="3" s="1"/>
  <c r="Z69" i="3"/>
  <c r="X69" i="3"/>
  <c r="W69" i="3"/>
  <c r="T69" i="3"/>
  <c r="Q69" i="3"/>
  <c r="O69" i="3"/>
  <c r="N69" i="3"/>
  <c r="M69" i="3"/>
  <c r="L69" i="3"/>
  <c r="P69" i="3" s="1"/>
  <c r="U69" i="3" s="1"/>
  <c r="AV68" i="3"/>
  <c r="AN68" i="3"/>
  <c r="AJ68" i="3"/>
  <c r="AI68" i="3"/>
  <c r="AH68" i="3"/>
  <c r="AG68" i="3"/>
  <c r="AF68" i="3"/>
  <c r="AE68" i="3"/>
  <c r="AD68" i="3"/>
  <c r="AC68" i="3"/>
  <c r="AK68" i="3" s="1"/>
  <c r="Z68" i="3"/>
  <c r="X68" i="3"/>
  <c r="W68" i="3"/>
  <c r="T68" i="3"/>
  <c r="Q68" i="3"/>
  <c r="O68" i="3"/>
  <c r="N68" i="3"/>
  <c r="M68" i="3"/>
  <c r="L68" i="3"/>
  <c r="P68" i="3" s="1"/>
  <c r="U68" i="3" s="1"/>
  <c r="AV67" i="3"/>
  <c r="AN67" i="3"/>
  <c r="AJ67" i="3"/>
  <c r="AI67" i="3"/>
  <c r="AH67" i="3"/>
  <c r="AG67" i="3"/>
  <c r="AF67" i="3"/>
  <c r="AE67" i="3"/>
  <c r="AD67" i="3"/>
  <c r="AC67" i="3"/>
  <c r="AK67" i="3" s="1"/>
  <c r="Z67" i="3"/>
  <c r="X67" i="3"/>
  <c r="W67" i="3"/>
  <c r="T67" i="3"/>
  <c r="Q67" i="3"/>
  <c r="O67" i="3"/>
  <c r="N67" i="3"/>
  <c r="M67" i="3"/>
  <c r="L67" i="3"/>
  <c r="P67" i="3" s="1"/>
  <c r="U67" i="3" s="1"/>
  <c r="R67" i="3" s="1"/>
  <c r="AV66" i="3"/>
  <c r="AN66" i="3"/>
  <c r="AJ66" i="3"/>
  <c r="AI66" i="3"/>
  <c r="AH66" i="3"/>
  <c r="AG66" i="3"/>
  <c r="AF66" i="3"/>
  <c r="AE66" i="3"/>
  <c r="AD66" i="3"/>
  <c r="AC66" i="3"/>
  <c r="AK66" i="3" s="1"/>
  <c r="Z66" i="3"/>
  <c r="X66" i="3"/>
  <c r="W66" i="3"/>
  <c r="T66" i="3"/>
  <c r="Q66" i="3"/>
  <c r="O66" i="3"/>
  <c r="N66" i="3"/>
  <c r="M66" i="3"/>
  <c r="L66" i="3"/>
  <c r="P66" i="3" s="1"/>
  <c r="U66" i="3" s="1"/>
  <c r="R66" i="3" s="1"/>
  <c r="AV65" i="3"/>
  <c r="AN65" i="3"/>
  <c r="AJ65" i="3"/>
  <c r="AI65" i="3"/>
  <c r="AH65" i="3"/>
  <c r="AG65" i="3"/>
  <c r="AF65" i="3"/>
  <c r="AE65" i="3"/>
  <c r="AD65" i="3"/>
  <c r="AC65" i="3"/>
  <c r="AK65" i="3" s="1"/>
  <c r="Z65" i="3"/>
  <c r="X65" i="3"/>
  <c r="W65" i="3"/>
  <c r="T65" i="3"/>
  <c r="Q65" i="3"/>
  <c r="O65" i="3"/>
  <c r="N65" i="3"/>
  <c r="M65" i="3"/>
  <c r="L65" i="3"/>
  <c r="P65" i="3" s="1"/>
  <c r="U65" i="3" s="1"/>
  <c r="AV64" i="3"/>
  <c r="AN64" i="3"/>
  <c r="AJ64" i="3"/>
  <c r="AI64" i="3"/>
  <c r="AH64" i="3"/>
  <c r="AG64" i="3"/>
  <c r="AF64" i="3"/>
  <c r="AE64" i="3"/>
  <c r="AD64" i="3"/>
  <c r="AC64" i="3"/>
  <c r="AK64" i="3" s="1"/>
  <c r="Z64" i="3"/>
  <c r="X64" i="3"/>
  <c r="W64" i="3"/>
  <c r="T64" i="3"/>
  <c r="Q64" i="3"/>
  <c r="O64" i="3"/>
  <c r="N64" i="3"/>
  <c r="M64" i="3"/>
  <c r="L64" i="3"/>
  <c r="P64" i="3" s="1"/>
  <c r="U64" i="3" s="1"/>
  <c r="AV63" i="3"/>
  <c r="AN63" i="3"/>
  <c r="AJ63" i="3"/>
  <c r="AI63" i="3"/>
  <c r="AH63" i="3"/>
  <c r="AG63" i="3"/>
  <c r="AF63" i="3"/>
  <c r="AE63" i="3"/>
  <c r="AD63" i="3"/>
  <c r="AC63" i="3"/>
  <c r="AK63" i="3" s="1"/>
  <c r="Z63" i="3"/>
  <c r="X63" i="3"/>
  <c r="W63" i="3"/>
  <c r="T63" i="3"/>
  <c r="Q63" i="3"/>
  <c r="O63" i="3"/>
  <c r="N63" i="3"/>
  <c r="M63" i="3"/>
  <c r="L63" i="3"/>
  <c r="P63" i="3" s="1"/>
  <c r="U63" i="3" s="1"/>
  <c r="R63" i="3" s="1"/>
  <c r="AV62" i="3"/>
  <c r="AN62" i="3"/>
  <c r="AJ62" i="3"/>
  <c r="AI62" i="3"/>
  <c r="AH62" i="3"/>
  <c r="AG62" i="3"/>
  <c r="AF62" i="3"/>
  <c r="AE62" i="3"/>
  <c r="AD62" i="3"/>
  <c r="AC62" i="3"/>
  <c r="Z62" i="3"/>
  <c r="X62" i="3"/>
  <c r="W62" i="3"/>
  <c r="T62" i="3"/>
  <c r="Q62" i="3"/>
  <c r="O62" i="3"/>
  <c r="N62" i="3"/>
  <c r="M62" i="3"/>
  <c r="L62" i="3"/>
  <c r="P62" i="3" s="1"/>
  <c r="U62" i="3" s="1"/>
  <c r="R62" i="3" s="1"/>
  <c r="AV61" i="3"/>
  <c r="AN61" i="3"/>
  <c r="AJ61" i="3"/>
  <c r="AI61" i="3"/>
  <c r="AH61" i="3"/>
  <c r="AG61" i="3"/>
  <c r="AF61" i="3"/>
  <c r="AE61" i="3"/>
  <c r="AD61" i="3"/>
  <c r="AC61" i="3"/>
  <c r="Z61" i="3"/>
  <c r="X61" i="3"/>
  <c r="W61" i="3"/>
  <c r="T61" i="3"/>
  <c r="Q61" i="3"/>
  <c r="O61" i="3"/>
  <c r="N61" i="3"/>
  <c r="M61" i="3"/>
  <c r="L61" i="3"/>
  <c r="P61" i="3" s="1"/>
  <c r="U61" i="3" s="1"/>
  <c r="AV60" i="3"/>
  <c r="AN60" i="3"/>
  <c r="AJ60" i="3"/>
  <c r="AI60" i="3"/>
  <c r="AH60" i="3"/>
  <c r="AG60" i="3"/>
  <c r="AF60" i="3"/>
  <c r="AE60" i="3"/>
  <c r="AD60" i="3"/>
  <c r="AC60" i="3"/>
  <c r="AK60" i="3" s="1"/>
  <c r="Z60" i="3"/>
  <c r="X60" i="3"/>
  <c r="W60" i="3"/>
  <c r="T60" i="3"/>
  <c r="Q60" i="3"/>
  <c r="O60" i="3"/>
  <c r="N60" i="3"/>
  <c r="M60" i="3"/>
  <c r="L60" i="3"/>
  <c r="P60" i="3" s="1"/>
  <c r="U60" i="3" s="1"/>
  <c r="AV59" i="3"/>
  <c r="AN59" i="3"/>
  <c r="AJ59" i="3"/>
  <c r="AI59" i="3"/>
  <c r="AH59" i="3"/>
  <c r="AG59" i="3"/>
  <c r="AF59" i="3"/>
  <c r="AE59" i="3"/>
  <c r="AD59" i="3"/>
  <c r="AC59" i="3"/>
  <c r="AK59" i="3" s="1"/>
  <c r="Z59" i="3"/>
  <c r="X59" i="3"/>
  <c r="W59" i="3"/>
  <c r="T59" i="3"/>
  <c r="Q59" i="3"/>
  <c r="O59" i="3"/>
  <c r="N59" i="3"/>
  <c r="M59" i="3"/>
  <c r="L59" i="3"/>
  <c r="AV58" i="3"/>
  <c r="AN58" i="3"/>
  <c r="AJ58" i="3"/>
  <c r="AI58" i="3"/>
  <c r="AH58" i="3"/>
  <c r="AG58" i="3"/>
  <c r="AF58" i="3"/>
  <c r="AE58" i="3"/>
  <c r="AD58" i="3"/>
  <c r="AC58" i="3"/>
  <c r="AK58" i="3" s="1"/>
  <c r="Z58" i="3"/>
  <c r="X58" i="3"/>
  <c r="W58" i="3"/>
  <c r="T58" i="3"/>
  <c r="Q58" i="3"/>
  <c r="O58" i="3"/>
  <c r="N58" i="3"/>
  <c r="M58" i="3"/>
  <c r="L58" i="3"/>
  <c r="AV57" i="3"/>
  <c r="AN57" i="3"/>
  <c r="AJ57" i="3"/>
  <c r="AI57" i="3"/>
  <c r="AH57" i="3"/>
  <c r="AG57" i="3"/>
  <c r="AF57" i="3"/>
  <c r="AE57" i="3"/>
  <c r="AD57" i="3"/>
  <c r="AC57" i="3"/>
  <c r="Z57" i="3"/>
  <c r="X57" i="3"/>
  <c r="W57" i="3"/>
  <c r="T57" i="3"/>
  <c r="Q57" i="3"/>
  <c r="O57" i="3"/>
  <c r="N57" i="3"/>
  <c r="M57" i="3"/>
  <c r="L57" i="3"/>
  <c r="P57" i="3" s="1"/>
  <c r="U57" i="3" s="1"/>
  <c r="AV56" i="3"/>
  <c r="AN56" i="3"/>
  <c r="AJ56" i="3"/>
  <c r="AI56" i="3"/>
  <c r="AH56" i="3"/>
  <c r="AG56" i="3"/>
  <c r="AF56" i="3"/>
  <c r="AE56" i="3"/>
  <c r="AD56" i="3"/>
  <c r="AC56" i="3"/>
  <c r="AK56" i="3" s="1"/>
  <c r="Z56" i="3"/>
  <c r="X56" i="3"/>
  <c r="W56" i="3"/>
  <c r="T56" i="3"/>
  <c r="Q56" i="3"/>
  <c r="O56" i="3"/>
  <c r="N56" i="3"/>
  <c r="M56" i="3"/>
  <c r="L56" i="3"/>
  <c r="P56" i="3" s="1"/>
  <c r="U56" i="3" s="1"/>
  <c r="AV55" i="3"/>
  <c r="AN55" i="3"/>
  <c r="AJ55" i="3"/>
  <c r="AI55" i="3"/>
  <c r="AH55" i="3"/>
  <c r="AG55" i="3"/>
  <c r="AF55" i="3"/>
  <c r="AE55" i="3"/>
  <c r="AD55" i="3"/>
  <c r="AC55" i="3"/>
  <c r="AK55" i="3" s="1"/>
  <c r="Z55" i="3"/>
  <c r="X55" i="3"/>
  <c r="W55" i="3"/>
  <c r="T55" i="3"/>
  <c r="Q55" i="3"/>
  <c r="O55" i="3"/>
  <c r="N55" i="3"/>
  <c r="M55" i="3"/>
  <c r="L55" i="3"/>
  <c r="AV54" i="3"/>
  <c r="AN54" i="3"/>
  <c r="AJ54" i="3"/>
  <c r="AI54" i="3"/>
  <c r="AH54" i="3"/>
  <c r="AG54" i="3"/>
  <c r="AF54" i="3"/>
  <c r="AE54" i="3"/>
  <c r="AD54" i="3"/>
  <c r="AC54" i="3"/>
  <c r="Z54" i="3"/>
  <c r="X54" i="3"/>
  <c r="W54" i="3"/>
  <c r="T54" i="3"/>
  <c r="Q54" i="3"/>
  <c r="O54" i="3"/>
  <c r="N54" i="3"/>
  <c r="M54" i="3"/>
  <c r="L54" i="3"/>
  <c r="P54" i="3" s="1"/>
  <c r="U54" i="3" s="1"/>
  <c r="R54" i="3" s="1"/>
  <c r="AV53" i="3"/>
  <c r="AN53" i="3"/>
  <c r="AJ53" i="3"/>
  <c r="AI53" i="3"/>
  <c r="AH53" i="3"/>
  <c r="AG53" i="3"/>
  <c r="AF53" i="3"/>
  <c r="AE53" i="3"/>
  <c r="AD53" i="3"/>
  <c r="AC53" i="3"/>
  <c r="Z53" i="3"/>
  <c r="X53" i="3"/>
  <c r="W53" i="3"/>
  <c r="T53" i="3"/>
  <c r="Q53" i="3"/>
  <c r="O53" i="3"/>
  <c r="N53" i="3"/>
  <c r="M53" i="3"/>
  <c r="L53" i="3"/>
  <c r="P53" i="3" s="1"/>
  <c r="U53" i="3" s="1"/>
  <c r="AV52" i="3"/>
  <c r="AN52" i="3"/>
  <c r="AJ52" i="3"/>
  <c r="AI52" i="3"/>
  <c r="AH52" i="3"/>
  <c r="AG52" i="3"/>
  <c r="AF52" i="3"/>
  <c r="AE52" i="3"/>
  <c r="AD52" i="3"/>
  <c r="AC52" i="3"/>
  <c r="AK52" i="3" s="1"/>
  <c r="Z52" i="3"/>
  <c r="X52" i="3"/>
  <c r="W52" i="3"/>
  <c r="T52" i="3"/>
  <c r="Q52" i="3"/>
  <c r="O52" i="3"/>
  <c r="N52" i="3"/>
  <c r="M52" i="3"/>
  <c r="L52" i="3"/>
  <c r="P52" i="3" s="1"/>
  <c r="U52" i="3" s="1"/>
  <c r="AV51" i="3"/>
  <c r="AN51" i="3"/>
  <c r="AJ51" i="3"/>
  <c r="AI51" i="3"/>
  <c r="AH51" i="3"/>
  <c r="AG51" i="3"/>
  <c r="AF51" i="3"/>
  <c r="AE51" i="3"/>
  <c r="AD51" i="3"/>
  <c r="AC51" i="3"/>
  <c r="AK51" i="3" s="1"/>
  <c r="Z51" i="3"/>
  <c r="X51" i="3"/>
  <c r="W51" i="3"/>
  <c r="T51" i="3"/>
  <c r="Q51" i="3"/>
  <c r="O51" i="3"/>
  <c r="N51" i="3"/>
  <c r="M51" i="3"/>
  <c r="L51" i="3"/>
  <c r="AV50" i="3"/>
  <c r="AN50" i="3"/>
  <c r="AJ50" i="3"/>
  <c r="AI50" i="3"/>
  <c r="AH50" i="3"/>
  <c r="AG50" i="3"/>
  <c r="AF50" i="3"/>
  <c r="AE50" i="3"/>
  <c r="AD50" i="3"/>
  <c r="AC50" i="3"/>
  <c r="AK50" i="3" s="1"/>
  <c r="Z50" i="3"/>
  <c r="X50" i="3"/>
  <c r="W50" i="3"/>
  <c r="T50" i="3"/>
  <c r="Q50" i="3"/>
  <c r="O50" i="3"/>
  <c r="N50" i="3"/>
  <c r="M50" i="3"/>
  <c r="L50" i="3"/>
  <c r="AV49" i="3"/>
  <c r="AN49" i="3"/>
  <c r="AJ49" i="3"/>
  <c r="AI49" i="3"/>
  <c r="AH49" i="3"/>
  <c r="AG49" i="3"/>
  <c r="AF49" i="3"/>
  <c r="AE49" i="3"/>
  <c r="AD49" i="3"/>
  <c r="AC49" i="3"/>
  <c r="Z49" i="3"/>
  <c r="X49" i="3"/>
  <c r="W49" i="3"/>
  <c r="T49" i="3"/>
  <c r="Q49" i="3"/>
  <c r="O49" i="3"/>
  <c r="N49" i="3"/>
  <c r="M49" i="3"/>
  <c r="L49" i="3"/>
  <c r="P49" i="3" s="1"/>
  <c r="U49" i="3" s="1"/>
  <c r="AV48" i="3"/>
  <c r="AN48" i="3"/>
  <c r="AJ48" i="3"/>
  <c r="AI48" i="3"/>
  <c r="AH48" i="3"/>
  <c r="AG48" i="3"/>
  <c r="AF48" i="3"/>
  <c r="AE48" i="3"/>
  <c r="AD48" i="3"/>
  <c r="AC48" i="3"/>
  <c r="AK48" i="3" s="1"/>
  <c r="Z48" i="3"/>
  <c r="X48" i="3"/>
  <c r="W48" i="3"/>
  <c r="T48" i="3"/>
  <c r="Q48" i="3"/>
  <c r="O48" i="3"/>
  <c r="N48" i="3"/>
  <c r="M48" i="3"/>
  <c r="L48" i="3"/>
  <c r="P48" i="3" s="1"/>
  <c r="U48" i="3" s="1"/>
  <c r="AV47" i="3"/>
  <c r="AN47" i="3"/>
  <c r="AJ47" i="3"/>
  <c r="AI47" i="3"/>
  <c r="AH47" i="3"/>
  <c r="AG47" i="3"/>
  <c r="AF47" i="3"/>
  <c r="AE47" i="3"/>
  <c r="AD47" i="3"/>
  <c r="AC47" i="3"/>
  <c r="AK47" i="3" s="1"/>
  <c r="Z47" i="3"/>
  <c r="X47" i="3"/>
  <c r="W47" i="3"/>
  <c r="T47" i="3"/>
  <c r="Q47" i="3"/>
  <c r="O47" i="3"/>
  <c r="N47" i="3"/>
  <c r="M47" i="3"/>
  <c r="L47" i="3"/>
  <c r="AV46" i="3"/>
  <c r="AN46" i="3"/>
  <c r="AJ46" i="3"/>
  <c r="AI46" i="3"/>
  <c r="AH46" i="3"/>
  <c r="AG46" i="3"/>
  <c r="AF46" i="3"/>
  <c r="AE46" i="3"/>
  <c r="AD46" i="3"/>
  <c r="AC46" i="3"/>
  <c r="Z46" i="3"/>
  <c r="X46" i="3"/>
  <c r="W46" i="3"/>
  <c r="T46" i="3"/>
  <c r="Q46" i="3"/>
  <c r="O46" i="3"/>
  <c r="N46" i="3"/>
  <c r="M46" i="3"/>
  <c r="L46" i="3"/>
  <c r="P46" i="3" s="1"/>
  <c r="U46" i="3" s="1"/>
  <c r="R46" i="3" s="1"/>
  <c r="AV45" i="3"/>
  <c r="AN45" i="3"/>
  <c r="AJ45" i="3"/>
  <c r="AI45" i="3"/>
  <c r="AH45" i="3"/>
  <c r="AG45" i="3"/>
  <c r="AF45" i="3"/>
  <c r="AE45" i="3"/>
  <c r="AD45" i="3"/>
  <c r="AC45" i="3"/>
  <c r="Z45" i="3"/>
  <c r="X45" i="3"/>
  <c r="W45" i="3"/>
  <c r="T45" i="3"/>
  <c r="Q45" i="3"/>
  <c r="O45" i="3"/>
  <c r="N45" i="3"/>
  <c r="M45" i="3"/>
  <c r="L45" i="3"/>
  <c r="P45" i="3" s="1"/>
  <c r="U45" i="3" s="1"/>
  <c r="AV44" i="3"/>
  <c r="AN44" i="3"/>
  <c r="AJ44" i="3"/>
  <c r="AI44" i="3"/>
  <c r="AH44" i="3"/>
  <c r="AG44" i="3"/>
  <c r="AF44" i="3"/>
  <c r="AE44" i="3"/>
  <c r="AD44" i="3"/>
  <c r="AC44" i="3"/>
  <c r="AK44" i="3" s="1"/>
  <c r="Z44" i="3"/>
  <c r="X44" i="3"/>
  <c r="W44" i="3"/>
  <c r="T44" i="3"/>
  <c r="Q44" i="3"/>
  <c r="O44" i="3"/>
  <c r="N44" i="3"/>
  <c r="M44" i="3"/>
  <c r="L44" i="3"/>
  <c r="P44" i="3" s="1"/>
  <c r="U44" i="3" s="1"/>
  <c r="AV43" i="3"/>
  <c r="AN43" i="3"/>
  <c r="AJ43" i="3"/>
  <c r="AI43" i="3"/>
  <c r="AH43" i="3"/>
  <c r="AG43" i="3"/>
  <c r="AF43" i="3"/>
  <c r="AE43" i="3"/>
  <c r="AD43" i="3"/>
  <c r="AC43" i="3"/>
  <c r="AK43" i="3" s="1"/>
  <c r="Z43" i="3"/>
  <c r="X43" i="3"/>
  <c r="W43" i="3"/>
  <c r="T43" i="3"/>
  <c r="Q43" i="3"/>
  <c r="O43" i="3"/>
  <c r="N43" i="3"/>
  <c r="M43" i="3"/>
  <c r="L43" i="3"/>
  <c r="AV42" i="3"/>
  <c r="AN42" i="3"/>
  <c r="AJ42" i="3"/>
  <c r="AI42" i="3"/>
  <c r="AH42" i="3"/>
  <c r="AG42" i="3"/>
  <c r="AF42" i="3"/>
  <c r="AE42" i="3"/>
  <c r="AD42" i="3"/>
  <c r="AC42" i="3"/>
  <c r="AK42" i="3" s="1"/>
  <c r="Z42" i="3"/>
  <c r="X42" i="3"/>
  <c r="W42" i="3"/>
  <c r="T42" i="3"/>
  <c r="Q42" i="3"/>
  <c r="O42" i="3"/>
  <c r="N42" i="3"/>
  <c r="M42" i="3"/>
  <c r="L42" i="3"/>
  <c r="AV41" i="3"/>
  <c r="AN41" i="3"/>
  <c r="AJ41" i="3"/>
  <c r="AI41" i="3"/>
  <c r="AH41" i="3"/>
  <c r="AG41" i="3"/>
  <c r="AF41" i="3"/>
  <c r="AE41" i="3"/>
  <c r="AD41" i="3"/>
  <c r="AC41" i="3"/>
  <c r="Z41" i="3"/>
  <c r="X41" i="3"/>
  <c r="W41" i="3"/>
  <c r="T41" i="3"/>
  <c r="Q41" i="3"/>
  <c r="O41" i="3"/>
  <c r="N41" i="3"/>
  <c r="M41" i="3"/>
  <c r="L41" i="3"/>
  <c r="P41" i="3" s="1"/>
  <c r="U41" i="3" s="1"/>
  <c r="AV40" i="3"/>
  <c r="AN40" i="3"/>
  <c r="AJ40" i="3"/>
  <c r="AI40" i="3"/>
  <c r="AH40" i="3"/>
  <c r="AG40" i="3"/>
  <c r="AF40" i="3"/>
  <c r="AE40" i="3"/>
  <c r="AD40" i="3"/>
  <c r="AC40" i="3"/>
  <c r="AK40" i="3" s="1"/>
  <c r="Z40" i="3"/>
  <c r="X40" i="3"/>
  <c r="W40" i="3"/>
  <c r="T40" i="3"/>
  <c r="Q40" i="3"/>
  <c r="O40" i="3"/>
  <c r="N40" i="3"/>
  <c r="M40" i="3"/>
  <c r="L40" i="3"/>
  <c r="P40" i="3" s="1"/>
  <c r="U40" i="3" s="1"/>
  <c r="AV39" i="3"/>
  <c r="AN39" i="3"/>
  <c r="AJ39" i="3"/>
  <c r="AI39" i="3"/>
  <c r="AH39" i="3"/>
  <c r="AG39" i="3"/>
  <c r="AF39" i="3"/>
  <c r="AE39" i="3"/>
  <c r="AD39" i="3"/>
  <c r="AC39" i="3"/>
  <c r="AK39" i="3" s="1"/>
  <c r="Z39" i="3"/>
  <c r="X39" i="3"/>
  <c r="W39" i="3"/>
  <c r="T39" i="3"/>
  <c r="Q39" i="3"/>
  <c r="O39" i="3"/>
  <c r="N39" i="3"/>
  <c r="M39" i="3"/>
  <c r="L39" i="3"/>
  <c r="AV38" i="3"/>
  <c r="AN38" i="3"/>
  <c r="AJ38" i="3"/>
  <c r="AI38" i="3"/>
  <c r="AH38" i="3"/>
  <c r="AG38" i="3"/>
  <c r="AF38" i="3"/>
  <c r="AE38" i="3"/>
  <c r="AD38" i="3"/>
  <c r="AC38" i="3"/>
  <c r="Z38" i="3"/>
  <c r="X38" i="3"/>
  <c r="W38" i="3"/>
  <c r="T38" i="3"/>
  <c r="Q38" i="3"/>
  <c r="O38" i="3"/>
  <c r="N38" i="3"/>
  <c r="M38" i="3"/>
  <c r="L38" i="3"/>
  <c r="P38" i="3" s="1"/>
  <c r="U38" i="3" s="1"/>
  <c r="R38" i="3" s="1"/>
  <c r="AV37" i="3"/>
  <c r="AN37" i="3"/>
  <c r="AJ37" i="3"/>
  <c r="AI37" i="3"/>
  <c r="AH37" i="3"/>
  <c r="AG37" i="3"/>
  <c r="AF37" i="3"/>
  <c r="AE37" i="3"/>
  <c r="AD37" i="3"/>
  <c r="AC37" i="3"/>
  <c r="Z37" i="3"/>
  <c r="X37" i="3"/>
  <c r="W37" i="3"/>
  <c r="T37" i="3"/>
  <c r="Q37" i="3"/>
  <c r="O37" i="3"/>
  <c r="N37" i="3"/>
  <c r="M37" i="3"/>
  <c r="L37" i="3"/>
  <c r="P37" i="3" s="1"/>
  <c r="U37" i="3" s="1"/>
  <c r="AV36" i="3"/>
  <c r="AN36" i="3"/>
  <c r="AJ36" i="3"/>
  <c r="AI36" i="3"/>
  <c r="AH36" i="3"/>
  <c r="AG36" i="3"/>
  <c r="AF36" i="3"/>
  <c r="AE36" i="3"/>
  <c r="AD36" i="3"/>
  <c r="AC36" i="3"/>
  <c r="AK36" i="3" s="1"/>
  <c r="Z36" i="3"/>
  <c r="X36" i="3"/>
  <c r="W36" i="3"/>
  <c r="T36" i="3"/>
  <c r="Q36" i="3"/>
  <c r="O36" i="3"/>
  <c r="N36" i="3"/>
  <c r="M36" i="3"/>
  <c r="L36" i="3"/>
  <c r="P36" i="3" s="1"/>
  <c r="U36" i="3" s="1"/>
  <c r="AV35" i="3"/>
  <c r="AN35" i="3"/>
  <c r="AJ35" i="3"/>
  <c r="AI35" i="3"/>
  <c r="AH35" i="3"/>
  <c r="AG35" i="3"/>
  <c r="AF35" i="3"/>
  <c r="AE35" i="3"/>
  <c r="AD35" i="3"/>
  <c r="AC35" i="3"/>
  <c r="AK35" i="3" s="1"/>
  <c r="Z35" i="3"/>
  <c r="X35" i="3"/>
  <c r="W35" i="3"/>
  <c r="T35" i="3"/>
  <c r="Q35" i="3"/>
  <c r="O35" i="3"/>
  <c r="N35" i="3"/>
  <c r="M35" i="3"/>
  <c r="L35" i="3"/>
  <c r="AV34" i="3"/>
  <c r="AN34" i="3"/>
  <c r="AJ34" i="3"/>
  <c r="AI34" i="3"/>
  <c r="AH34" i="3"/>
  <c r="AG34" i="3"/>
  <c r="AF34" i="3"/>
  <c r="AE34" i="3"/>
  <c r="AD34" i="3"/>
  <c r="AC34" i="3"/>
  <c r="AK34" i="3" s="1"/>
  <c r="Z34" i="3"/>
  <c r="X34" i="3"/>
  <c r="W34" i="3"/>
  <c r="T34" i="3"/>
  <c r="Q34" i="3"/>
  <c r="O34" i="3"/>
  <c r="N34" i="3"/>
  <c r="M34" i="3"/>
  <c r="L34" i="3"/>
  <c r="AV33" i="3"/>
  <c r="AN33" i="3"/>
  <c r="AJ33" i="3"/>
  <c r="AI33" i="3"/>
  <c r="AH33" i="3"/>
  <c r="AG33" i="3"/>
  <c r="AF33" i="3"/>
  <c r="AE33" i="3"/>
  <c r="AD33" i="3"/>
  <c r="AC33" i="3"/>
  <c r="Z33" i="3"/>
  <c r="X33" i="3"/>
  <c r="W33" i="3"/>
  <c r="T33" i="3"/>
  <c r="Q33" i="3"/>
  <c r="O33" i="3"/>
  <c r="N33" i="3"/>
  <c r="M33" i="3"/>
  <c r="L33" i="3"/>
  <c r="P33" i="3" s="1"/>
  <c r="U33" i="3" s="1"/>
  <c r="AV32" i="3"/>
  <c r="AN32" i="3"/>
  <c r="AJ32" i="3"/>
  <c r="AI32" i="3"/>
  <c r="AH32" i="3"/>
  <c r="AG32" i="3"/>
  <c r="AF32" i="3"/>
  <c r="AE32" i="3"/>
  <c r="AD32" i="3"/>
  <c r="AC32" i="3"/>
  <c r="AK32" i="3" s="1"/>
  <c r="Z32" i="3"/>
  <c r="X32" i="3"/>
  <c r="W32" i="3"/>
  <c r="T32" i="3"/>
  <c r="Q32" i="3"/>
  <c r="O32" i="3"/>
  <c r="N32" i="3"/>
  <c r="M32" i="3"/>
  <c r="L32" i="3"/>
  <c r="P32" i="3" s="1"/>
  <c r="U32" i="3" s="1"/>
  <c r="AV31" i="3"/>
  <c r="AN31" i="3"/>
  <c r="AJ31" i="3"/>
  <c r="AI31" i="3"/>
  <c r="AH31" i="3"/>
  <c r="AG31" i="3"/>
  <c r="AF31" i="3"/>
  <c r="AE31" i="3"/>
  <c r="AD31" i="3"/>
  <c r="AC31" i="3"/>
  <c r="AK31" i="3" s="1"/>
  <c r="Z31" i="3"/>
  <c r="X31" i="3"/>
  <c r="W31" i="3"/>
  <c r="T31" i="3"/>
  <c r="Q31" i="3"/>
  <c r="O31" i="3"/>
  <c r="N31" i="3"/>
  <c r="M31" i="3"/>
  <c r="L31" i="3"/>
  <c r="AV30" i="3"/>
  <c r="AN30" i="3"/>
  <c r="AJ30" i="3"/>
  <c r="AI30" i="3"/>
  <c r="AH30" i="3"/>
  <c r="AG30" i="3"/>
  <c r="AF30" i="3"/>
  <c r="AE30" i="3"/>
  <c r="AD30" i="3"/>
  <c r="AC30" i="3"/>
  <c r="Z30" i="3"/>
  <c r="X30" i="3"/>
  <c r="W30" i="3"/>
  <c r="T30" i="3"/>
  <c r="Q30" i="3"/>
  <c r="O30" i="3"/>
  <c r="N30" i="3"/>
  <c r="M30" i="3"/>
  <c r="L30" i="3"/>
  <c r="P30" i="3" s="1"/>
  <c r="U30" i="3" s="1"/>
  <c r="R30" i="3" s="1"/>
  <c r="AV29" i="3"/>
  <c r="AN29" i="3"/>
  <c r="AJ29" i="3"/>
  <c r="AI29" i="3"/>
  <c r="AH29" i="3"/>
  <c r="AG29" i="3"/>
  <c r="AF29" i="3"/>
  <c r="AE29" i="3"/>
  <c r="AD29" i="3"/>
  <c r="AC29" i="3"/>
  <c r="Z29" i="3"/>
  <c r="X29" i="3"/>
  <c r="W29" i="3"/>
  <c r="T29" i="3"/>
  <c r="Q29" i="3"/>
  <c r="O29" i="3"/>
  <c r="N29" i="3"/>
  <c r="M29" i="3"/>
  <c r="L29" i="3"/>
  <c r="P29" i="3" s="1"/>
  <c r="U29" i="3" s="1"/>
  <c r="AV28" i="3"/>
  <c r="AN28" i="3"/>
  <c r="AJ28" i="3"/>
  <c r="AI28" i="3"/>
  <c r="AH28" i="3"/>
  <c r="AG28" i="3"/>
  <c r="AF28" i="3"/>
  <c r="AE28" i="3"/>
  <c r="AD28" i="3"/>
  <c r="AC28" i="3"/>
  <c r="AK28" i="3" s="1"/>
  <c r="Z28" i="3"/>
  <c r="X28" i="3"/>
  <c r="W28" i="3"/>
  <c r="T28" i="3"/>
  <c r="Q28" i="3"/>
  <c r="O28" i="3"/>
  <c r="N28" i="3"/>
  <c r="M28" i="3"/>
  <c r="L28" i="3"/>
  <c r="P28" i="3" s="1"/>
  <c r="U28" i="3" s="1"/>
  <c r="AV27" i="3"/>
  <c r="AN27" i="3"/>
  <c r="AJ27" i="3"/>
  <c r="AI27" i="3"/>
  <c r="AH27" i="3"/>
  <c r="AG27" i="3"/>
  <c r="AF27" i="3"/>
  <c r="AE27" i="3"/>
  <c r="AD27" i="3"/>
  <c r="AC27" i="3"/>
  <c r="AK27" i="3" s="1"/>
  <c r="Z27" i="3"/>
  <c r="X27" i="3"/>
  <c r="W27" i="3"/>
  <c r="T27" i="3"/>
  <c r="Q27" i="3"/>
  <c r="O27" i="3"/>
  <c r="N27" i="3"/>
  <c r="M27" i="3"/>
  <c r="L27" i="3"/>
  <c r="P27" i="3" s="1"/>
  <c r="U27" i="3" s="1"/>
  <c r="R27" i="3" s="1"/>
  <c r="AV26" i="3"/>
  <c r="AN26" i="3"/>
  <c r="AJ26" i="3"/>
  <c r="AI26" i="3"/>
  <c r="AH26" i="3"/>
  <c r="AG26" i="3"/>
  <c r="AF26" i="3"/>
  <c r="AE26" i="3"/>
  <c r="AD26" i="3"/>
  <c r="AC26" i="3"/>
  <c r="Z26" i="3"/>
  <c r="X26" i="3"/>
  <c r="W26" i="3"/>
  <c r="T26" i="3"/>
  <c r="Q26" i="3"/>
  <c r="O26" i="3"/>
  <c r="N26" i="3"/>
  <c r="M26" i="3"/>
  <c r="L26" i="3"/>
  <c r="AV25" i="3"/>
  <c r="AN25" i="3"/>
  <c r="AJ25" i="3"/>
  <c r="AI25" i="3"/>
  <c r="AH25" i="3"/>
  <c r="AG25" i="3"/>
  <c r="AF25" i="3"/>
  <c r="AE25" i="3"/>
  <c r="AD25" i="3"/>
  <c r="AC25" i="3"/>
  <c r="AK25" i="3" s="1"/>
  <c r="Z25" i="3"/>
  <c r="X25" i="3"/>
  <c r="W25" i="3"/>
  <c r="T25" i="3"/>
  <c r="Q25" i="3"/>
  <c r="O25" i="3"/>
  <c r="N25" i="3"/>
  <c r="M25" i="3"/>
  <c r="L25" i="3"/>
  <c r="P25" i="3" s="1"/>
  <c r="U25" i="3" s="1"/>
  <c r="AV24" i="3"/>
  <c r="AN24" i="3"/>
  <c r="AJ24" i="3"/>
  <c r="AI24" i="3"/>
  <c r="AH24" i="3"/>
  <c r="AG24" i="3"/>
  <c r="AF24" i="3"/>
  <c r="AE24" i="3"/>
  <c r="AD24" i="3"/>
  <c r="AC24" i="3"/>
  <c r="AK24" i="3" s="1"/>
  <c r="Z24" i="3"/>
  <c r="X24" i="3"/>
  <c r="W24" i="3"/>
  <c r="T24" i="3"/>
  <c r="Q24" i="3"/>
  <c r="O24" i="3"/>
  <c r="N24" i="3"/>
  <c r="M24" i="3"/>
  <c r="L24" i="3"/>
  <c r="P24" i="3" s="1"/>
  <c r="U24" i="3" s="1"/>
  <c r="AV23" i="3"/>
  <c r="AN23" i="3"/>
  <c r="AJ23" i="3"/>
  <c r="AI23" i="3"/>
  <c r="AH23" i="3"/>
  <c r="AG23" i="3"/>
  <c r="AF23" i="3"/>
  <c r="AE23" i="3"/>
  <c r="AD23" i="3"/>
  <c r="AC23" i="3"/>
  <c r="AK23" i="3" s="1"/>
  <c r="Z23" i="3"/>
  <c r="X23" i="3"/>
  <c r="W23" i="3"/>
  <c r="T23" i="3"/>
  <c r="Q23" i="3"/>
  <c r="O23" i="3"/>
  <c r="N23" i="3"/>
  <c r="M23" i="3"/>
  <c r="L23" i="3"/>
  <c r="P23" i="3" s="1"/>
  <c r="U23" i="3" s="1"/>
  <c r="R23" i="3" s="1"/>
  <c r="AV22" i="3"/>
  <c r="AN22" i="3"/>
  <c r="AJ22" i="3"/>
  <c r="AI22" i="3"/>
  <c r="AH22" i="3"/>
  <c r="AG22" i="3"/>
  <c r="AF22" i="3"/>
  <c r="AE22" i="3"/>
  <c r="AD22" i="3"/>
  <c r="AC22" i="3"/>
  <c r="AK22" i="3" s="1"/>
  <c r="Z22" i="3"/>
  <c r="X22" i="3"/>
  <c r="W22" i="3"/>
  <c r="T22" i="3"/>
  <c r="Q22" i="3"/>
  <c r="O22" i="3"/>
  <c r="N22" i="3"/>
  <c r="M22" i="3"/>
  <c r="L22" i="3"/>
  <c r="P22" i="3" s="1"/>
  <c r="U22" i="3" s="1"/>
  <c r="AV21" i="3"/>
  <c r="AN21" i="3"/>
  <c r="AJ21" i="3"/>
  <c r="AI21" i="3"/>
  <c r="AH21" i="3"/>
  <c r="AG21" i="3"/>
  <c r="AF21" i="3"/>
  <c r="AE21" i="3"/>
  <c r="AD21" i="3"/>
  <c r="AC21" i="3"/>
  <c r="AK21" i="3" s="1"/>
  <c r="Z21" i="3"/>
  <c r="X21" i="3"/>
  <c r="W21" i="3"/>
  <c r="T21" i="3"/>
  <c r="Q21" i="3"/>
  <c r="O21" i="3"/>
  <c r="N21" i="3"/>
  <c r="M21" i="3"/>
  <c r="L21" i="3"/>
  <c r="P21" i="3" s="1"/>
  <c r="U21" i="3" s="1"/>
  <c r="R21" i="3" s="1"/>
  <c r="AV20" i="3"/>
  <c r="AN20" i="3"/>
  <c r="AJ20" i="3"/>
  <c r="AI20" i="3"/>
  <c r="AH20" i="3"/>
  <c r="AG20" i="3"/>
  <c r="AF20" i="3"/>
  <c r="AE20" i="3"/>
  <c r="AD20" i="3"/>
  <c r="AC20" i="3"/>
  <c r="AK20" i="3" s="1"/>
  <c r="Z20" i="3"/>
  <c r="X20" i="3"/>
  <c r="W20" i="3"/>
  <c r="T20" i="3"/>
  <c r="Q20" i="3"/>
  <c r="O20" i="3"/>
  <c r="N20" i="3"/>
  <c r="M20" i="3"/>
  <c r="L20" i="3"/>
  <c r="P20" i="3" s="1"/>
  <c r="U20" i="3" s="1"/>
  <c r="AV19" i="3"/>
  <c r="AN19" i="3"/>
  <c r="AJ19" i="3"/>
  <c r="AI19" i="3"/>
  <c r="AH19" i="3"/>
  <c r="AG19" i="3"/>
  <c r="AF19" i="3"/>
  <c r="AE19" i="3"/>
  <c r="AD19" i="3"/>
  <c r="AC19" i="3"/>
  <c r="Z19" i="3"/>
  <c r="X19" i="3"/>
  <c r="W19" i="3"/>
  <c r="T19" i="3"/>
  <c r="Q19" i="3"/>
  <c r="O19" i="3"/>
  <c r="N19" i="3"/>
  <c r="M19" i="3"/>
  <c r="L19" i="3"/>
  <c r="P19" i="3" s="1"/>
  <c r="U19" i="3" s="1"/>
  <c r="AV18" i="3"/>
  <c r="AN18" i="3"/>
  <c r="AJ18" i="3"/>
  <c r="AI18" i="3"/>
  <c r="AH18" i="3"/>
  <c r="AG18" i="3"/>
  <c r="AF18" i="3"/>
  <c r="AE18" i="3"/>
  <c r="AD18" i="3"/>
  <c r="AC18" i="3"/>
  <c r="AK18" i="3" s="1"/>
  <c r="Z18" i="3"/>
  <c r="X18" i="3"/>
  <c r="W18" i="3"/>
  <c r="T18" i="3"/>
  <c r="Q18" i="3"/>
  <c r="O18" i="3"/>
  <c r="N18" i="3"/>
  <c r="M18" i="3"/>
  <c r="L18" i="3"/>
  <c r="P18" i="3" s="1"/>
  <c r="U18" i="3" s="1"/>
  <c r="AV17" i="3"/>
  <c r="AN17" i="3"/>
  <c r="AJ17" i="3"/>
  <c r="AI17" i="3"/>
  <c r="AH17" i="3"/>
  <c r="AG17" i="3"/>
  <c r="AF17" i="3"/>
  <c r="AE17" i="3"/>
  <c r="AD17" i="3"/>
  <c r="AC17" i="3"/>
  <c r="AK17" i="3" s="1"/>
  <c r="Z17" i="3"/>
  <c r="X17" i="3"/>
  <c r="W17" i="3"/>
  <c r="T17" i="3"/>
  <c r="Q17" i="3"/>
  <c r="O17" i="3"/>
  <c r="N17" i="3"/>
  <c r="M17" i="3"/>
  <c r="L17" i="3"/>
  <c r="P17" i="3" s="1"/>
  <c r="U17" i="3" s="1"/>
  <c r="R17" i="3" s="1"/>
  <c r="AV16" i="3"/>
  <c r="AN16" i="3"/>
  <c r="AJ16" i="3"/>
  <c r="AI16" i="3"/>
  <c r="AH16" i="3"/>
  <c r="AG16" i="3"/>
  <c r="AF16" i="3"/>
  <c r="AE16" i="3"/>
  <c r="AD16" i="3"/>
  <c r="AC16" i="3"/>
  <c r="Z16" i="3"/>
  <c r="X16" i="3"/>
  <c r="W16" i="3"/>
  <c r="T16" i="3"/>
  <c r="Q16" i="3"/>
  <c r="O16" i="3"/>
  <c r="N16" i="3"/>
  <c r="M16" i="3"/>
  <c r="L16" i="3"/>
  <c r="P16" i="3" s="1"/>
  <c r="U16" i="3" s="1"/>
  <c r="AV15" i="3"/>
  <c r="AN15" i="3"/>
  <c r="AJ15" i="3"/>
  <c r="AI15" i="3"/>
  <c r="AH15" i="3"/>
  <c r="AG15" i="3"/>
  <c r="AF15" i="3"/>
  <c r="AE15" i="3"/>
  <c r="AD15" i="3"/>
  <c r="AC15" i="3"/>
  <c r="AK15" i="3" s="1"/>
  <c r="Z15" i="3"/>
  <c r="X15" i="3"/>
  <c r="W15" i="3"/>
  <c r="T15" i="3"/>
  <c r="Q15" i="3"/>
  <c r="O15" i="3"/>
  <c r="N15" i="3"/>
  <c r="M15" i="3"/>
  <c r="L15" i="3"/>
  <c r="P15" i="3" s="1"/>
  <c r="U15" i="3" s="1"/>
  <c r="R15" i="3" s="1"/>
  <c r="AV14" i="3"/>
  <c r="AN14" i="3"/>
  <c r="AJ14" i="3"/>
  <c r="AI14" i="3"/>
  <c r="AH14" i="3"/>
  <c r="AG14" i="3"/>
  <c r="AF14" i="3"/>
  <c r="AE14" i="3"/>
  <c r="AD14" i="3"/>
  <c r="AC14" i="3"/>
  <c r="AK14" i="3" s="1"/>
  <c r="Z14" i="3"/>
  <c r="X14" i="3"/>
  <c r="W14" i="3"/>
  <c r="T14" i="3"/>
  <c r="Q14" i="3"/>
  <c r="O14" i="3"/>
  <c r="N14" i="3"/>
  <c r="M14" i="3"/>
  <c r="L14" i="3"/>
  <c r="P14" i="3" s="1"/>
  <c r="U14" i="3" s="1"/>
  <c r="A14" i="3"/>
  <c r="AV13" i="3"/>
  <c r="AN13" i="3"/>
  <c r="AJ13" i="3"/>
  <c r="AI13" i="3"/>
  <c r="AH13" i="3"/>
  <c r="AG13" i="3"/>
  <c r="AF13" i="3"/>
  <c r="AE13" i="3"/>
  <c r="AD13" i="3"/>
  <c r="AC13" i="3"/>
  <c r="AK13" i="3" s="1"/>
  <c r="Z13" i="3"/>
  <c r="X13" i="3"/>
  <c r="W13" i="3"/>
  <c r="T13" i="3"/>
  <c r="Q13" i="3"/>
  <c r="O13" i="3"/>
  <c r="N13" i="3"/>
  <c r="M13" i="3"/>
  <c r="L13" i="3"/>
  <c r="P13" i="3" s="1"/>
  <c r="U13" i="3" s="1"/>
  <c r="R13" i="3" s="1"/>
  <c r="AV12" i="3"/>
  <c r="AN12" i="3"/>
  <c r="AJ12" i="3"/>
  <c r="AI12" i="3"/>
  <c r="AH12" i="3"/>
  <c r="AG12" i="3"/>
  <c r="AF12" i="3"/>
  <c r="AE12" i="3"/>
  <c r="AD12" i="3"/>
  <c r="AC12" i="3"/>
  <c r="AK12" i="3" s="1"/>
  <c r="Z12" i="3"/>
  <c r="X12" i="3"/>
  <c r="W12" i="3"/>
  <c r="T12" i="3"/>
  <c r="R12" i="3" s="1"/>
  <c r="Q12" i="3"/>
  <c r="O12" i="3"/>
  <c r="N12" i="3"/>
  <c r="M12" i="3"/>
  <c r="Q313" i="3" s="1"/>
  <c r="L12" i="3"/>
  <c r="P12" i="3" s="1"/>
  <c r="U12" i="3" s="1"/>
  <c r="A12" i="3"/>
  <c r="AD10" i="3"/>
  <c r="AE10" i="3" s="1"/>
  <c r="AF10" i="3" s="1"/>
  <c r="AG10" i="3" s="1"/>
  <c r="AH10" i="3" s="1"/>
  <c r="AI10" i="3" s="1"/>
  <c r="AJ10" i="3" s="1"/>
  <c r="Y7" i="3"/>
  <c r="Y8" i="3" s="1"/>
  <c r="AJ6" i="3"/>
  <c r="AJ5" i="3"/>
  <c r="AA1" i="3"/>
  <c r="Y1" i="3"/>
  <c r="T12" i="19"/>
  <c r="E9" i="13"/>
  <c r="T3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52" i="19"/>
  <c r="T53" i="19"/>
  <c r="T54" i="19"/>
  <c r="T55" i="19"/>
  <c r="T56" i="19"/>
  <c r="T57" i="19"/>
  <c r="T58" i="19"/>
  <c r="T59" i="19"/>
  <c r="T60" i="19"/>
  <c r="T61" i="19"/>
  <c r="T62" i="19"/>
  <c r="T63" i="19"/>
  <c r="T64" i="19"/>
  <c r="T65" i="19"/>
  <c r="T66" i="19"/>
  <c r="T67" i="19"/>
  <c r="T68" i="19"/>
  <c r="T69" i="19"/>
  <c r="T70" i="19"/>
  <c r="T71" i="19"/>
  <c r="T72" i="19"/>
  <c r="T73" i="19"/>
  <c r="T74" i="19"/>
  <c r="T75" i="19"/>
  <c r="T76" i="19"/>
  <c r="T77" i="19"/>
  <c r="T78" i="19"/>
  <c r="T79" i="19"/>
  <c r="T80" i="19"/>
  <c r="T81" i="19"/>
  <c r="T82" i="19"/>
  <c r="T83" i="19"/>
  <c r="T84" i="19"/>
  <c r="T85" i="19"/>
  <c r="T86" i="19"/>
  <c r="T87" i="19"/>
  <c r="T88" i="19"/>
  <c r="T89" i="19"/>
  <c r="T90" i="19"/>
  <c r="T91" i="19"/>
  <c r="T92" i="19"/>
  <c r="T93" i="19"/>
  <c r="T94" i="19"/>
  <c r="T95" i="19"/>
  <c r="T96" i="19"/>
  <c r="T97" i="19"/>
  <c r="T98" i="19"/>
  <c r="T99" i="19"/>
  <c r="T100" i="19"/>
  <c r="T101" i="19"/>
  <c r="T102" i="19"/>
  <c r="T103" i="19"/>
  <c r="T104" i="19"/>
  <c r="T105" i="19"/>
  <c r="T106" i="19"/>
  <c r="T107" i="19"/>
  <c r="T108" i="19"/>
  <c r="T109" i="19"/>
  <c r="T110" i="19"/>
  <c r="T111" i="19"/>
  <c r="T112" i="19"/>
  <c r="T113" i="19"/>
  <c r="T114" i="19"/>
  <c r="T115" i="19"/>
  <c r="T116" i="19"/>
  <c r="T117" i="19"/>
  <c r="T118" i="19"/>
  <c r="T119" i="19"/>
  <c r="T120" i="19"/>
  <c r="T121" i="19"/>
  <c r="T122" i="19"/>
  <c r="T123" i="19"/>
  <c r="T124" i="19"/>
  <c r="T125" i="19"/>
  <c r="T126" i="19"/>
  <c r="T127" i="19"/>
  <c r="T128" i="19"/>
  <c r="T129" i="19"/>
  <c r="T130" i="19"/>
  <c r="T131" i="19"/>
  <c r="T132" i="19"/>
  <c r="T133" i="19"/>
  <c r="T134" i="19"/>
  <c r="T135" i="19"/>
  <c r="T136" i="19"/>
  <c r="T137" i="19"/>
  <c r="T138" i="19"/>
  <c r="T139" i="19"/>
  <c r="T140" i="19"/>
  <c r="T141" i="19"/>
  <c r="T142" i="19"/>
  <c r="T143" i="19"/>
  <c r="T144" i="19"/>
  <c r="T145" i="19"/>
  <c r="T146" i="19"/>
  <c r="T147" i="19"/>
  <c r="T148" i="19"/>
  <c r="T149" i="19"/>
  <c r="T150" i="19"/>
  <c r="T151" i="19"/>
  <c r="T152" i="19"/>
  <c r="T153" i="19"/>
  <c r="T154" i="19"/>
  <c r="T155" i="19"/>
  <c r="T156" i="19"/>
  <c r="T157" i="19"/>
  <c r="T158" i="19"/>
  <c r="T159" i="19"/>
  <c r="T160" i="19"/>
  <c r="T161" i="19"/>
  <c r="T162" i="19"/>
  <c r="T163" i="19"/>
  <c r="T164" i="19"/>
  <c r="T165" i="19"/>
  <c r="T166" i="19"/>
  <c r="T167" i="19"/>
  <c r="T168" i="19"/>
  <c r="T169" i="19"/>
  <c r="T170" i="19"/>
  <c r="T171" i="19"/>
  <c r="T172" i="19"/>
  <c r="T173" i="19"/>
  <c r="T174" i="19"/>
  <c r="T175" i="19"/>
  <c r="T176" i="19"/>
  <c r="T177" i="19"/>
  <c r="T178" i="19"/>
  <c r="T179" i="19"/>
  <c r="T180" i="19"/>
  <c r="T181" i="19"/>
  <c r="T182" i="19"/>
  <c r="T183" i="19"/>
  <c r="T184" i="19"/>
  <c r="T185" i="19"/>
  <c r="T186" i="19"/>
  <c r="T187" i="19"/>
  <c r="T188" i="19"/>
  <c r="T189" i="19"/>
  <c r="T190" i="19"/>
  <c r="T191" i="19"/>
  <c r="T192" i="19"/>
  <c r="T193" i="19"/>
  <c r="T194" i="19"/>
  <c r="T195" i="19"/>
  <c r="T196" i="19"/>
  <c r="T197" i="19"/>
  <c r="T198" i="19"/>
  <c r="T199" i="19"/>
  <c r="T200" i="19"/>
  <c r="T201" i="19"/>
  <c r="T202" i="19"/>
  <c r="T203" i="19"/>
  <c r="T204" i="19"/>
  <c r="T205" i="19"/>
  <c r="T206" i="19"/>
  <c r="T207" i="19"/>
  <c r="T208" i="19"/>
  <c r="T209" i="19"/>
  <c r="T210" i="19"/>
  <c r="T211" i="19"/>
  <c r="T212" i="19"/>
  <c r="T213" i="19"/>
  <c r="T214" i="19"/>
  <c r="T215" i="19"/>
  <c r="T216" i="19"/>
  <c r="T217" i="19"/>
  <c r="T218" i="19"/>
  <c r="T219" i="19"/>
  <c r="T220" i="19"/>
  <c r="T221" i="19"/>
  <c r="T222" i="19"/>
  <c r="T223" i="19"/>
  <c r="T224" i="19"/>
  <c r="T225" i="19"/>
  <c r="T226" i="19"/>
  <c r="T227" i="19"/>
  <c r="T228" i="19"/>
  <c r="T229" i="19"/>
  <c r="T230" i="19"/>
  <c r="T231" i="19"/>
  <c r="T232" i="19"/>
  <c r="T233" i="19"/>
  <c r="T234" i="19"/>
  <c r="T235" i="19"/>
  <c r="T236" i="19"/>
  <c r="T237" i="19"/>
  <c r="T238" i="19"/>
  <c r="T239" i="19"/>
  <c r="T240" i="19"/>
  <c r="T241" i="19"/>
  <c r="T242" i="19"/>
  <c r="T243" i="19"/>
  <c r="T244" i="19"/>
  <c r="T245" i="19"/>
  <c r="T246" i="19"/>
  <c r="T247" i="19"/>
  <c r="T248" i="19"/>
  <c r="T249" i="19"/>
  <c r="T250" i="19"/>
  <c r="T251" i="19"/>
  <c r="T252" i="19"/>
  <c r="T253" i="19"/>
  <c r="T254" i="19"/>
  <c r="T255" i="19"/>
  <c r="T256" i="19"/>
  <c r="T257" i="19"/>
  <c r="T258" i="19"/>
  <c r="T259" i="19"/>
  <c r="T260" i="19"/>
  <c r="T261" i="19"/>
  <c r="T262" i="19"/>
  <c r="T263" i="19"/>
  <c r="T264" i="19"/>
  <c r="T265" i="19"/>
  <c r="T266" i="19"/>
  <c r="T267" i="19"/>
  <c r="T268" i="19"/>
  <c r="T269" i="19"/>
  <c r="T270" i="19"/>
  <c r="T271" i="19"/>
  <c r="T272" i="19"/>
  <c r="T273" i="19"/>
  <c r="T274" i="19"/>
  <c r="T275" i="19"/>
  <c r="T276" i="19"/>
  <c r="T277" i="19"/>
  <c r="T278" i="19"/>
  <c r="T279" i="19"/>
  <c r="T280" i="19"/>
  <c r="T281" i="19"/>
  <c r="T282" i="19"/>
  <c r="T283" i="19"/>
  <c r="T284" i="19"/>
  <c r="T285" i="19"/>
  <c r="T286" i="19"/>
  <c r="T287" i="19"/>
  <c r="T288" i="19"/>
  <c r="T289" i="19"/>
  <c r="T290" i="19"/>
  <c r="T291" i="19"/>
  <c r="T292" i="19"/>
  <c r="T293" i="19"/>
  <c r="T294" i="19"/>
  <c r="T295" i="19"/>
  <c r="T296" i="19"/>
  <c r="T297" i="19"/>
  <c r="T298" i="19"/>
  <c r="T299" i="19"/>
  <c r="T300" i="19"/>
  <c r="T301" i="19"/>
  <c r="T302" i="19"/>
  <c r="T303" i="19"/>
  <c r="T304" i="19"/>
  <c r="T305" i="19"/>
  <c r="T306" i="19"/>
  <c r="T307" i="19"/>
  <c r="T308" i="19"/>
  <c r="T309" i="19"/>
  <c r="T310" i="19"/>
  <c r="T311" i="19"/>
  <c r="C20" i="20"/>
  <c r="L13" i="19"/>
  <c r="L12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L110" i="19"/>
  <c r="L111" i="19"/>
  <c r="L112" i="19"/>
  <c r="L113" i="19"/>
  <c r="L114" i="19"/>
  <c r="L115" i="19"/>
  <c r="L116" i="19"/>
  <c r="L117" i="19"/>
  <c r="L118" i="19"/>
  <c r="L119" i="19"/>
  <c r="L120" i="19"/>
  <c r="L121" i="19"/>
  <c r="L122" i="19"/>
  <c r="L123" i="19"/>
  <c r="L124" i="19"/>
  <c r="L125" i="19"/>
  <c r="L126" i="19"/>
  <c r="L127" i="19"/>
  <c r="L128" i="19"/>
  <c r="L129" i="19"/>
  <c r="L130" i="19"/>
  <c r="L131" i="19"/>
  <c r="L132" i="19"/>
  <c r="L133" i="19"/>
  <c r="L134" i="19"/>
  <c r="L135" i="19"/>
  <c r="L136" i="19"/>
  <c r="L137" i="19"/>
  <c r="L138" i="19"/>
  <c r="L139" i="19"/>
  <c r="L140" i="19"/>
  <c r="L141" i="19"/>
  <c r="L142" i="19"/>
  <c r="L143" i="19"/>
  <c r="L144" i="19"/>
  <c r="L145" i="19"/>
  <c r="L146" i="19"/>
  <c r="L147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L160" i="19"/>
  <c r="L161" i="19"/>
  <c r="L162" i="19"/>
  <c r="L163" i="19"/>
  <c r="L164" i="19"/>
  <c r="L165" i="19"/>
  <c r="L166" i="19"/>
  <c r="L167" i="19"/>
  <c r="L168" i="19"/>
  <c r="L169" i="19"/>
  <c r="L170" i="19"/>
  <c r="L171" i="19"/>
  <c r="L172" i="19"/>
  <c r="L173" i="19"/>
  <c r="L174" i="19"/>
  <c r="L175" i="19"/>
  <c r="L176" i="19"/>
  <c r="L177" i="19"/>
  <c r="L178" i="19"/>
  <c r="L179" i="19"/>
  <c r="L180" i="19"/>
  <c r="L181" i="19"/>
  <c r="L182" i="19"/>
  <c r="L183" i="19"/>
  <c r="L184" i="19"/>
  <c r="L185" i="19"/>
  <c r="L186" i="19"/>
  <c r="L187" i="19"/>
  <c r="L188" i="19"/>
  <c r="L189" i="19"/>
  <c r="L190" i="19"/>
  <c r="L191" i="19"/>
  <c r="L192" i="19"/>
  <c r="L193" i="19"/>
  <c r="L194" i="19"/>
  <c r="L195" i="19"/>
  <c r="L196" i="19"/>
  <c r="L197" i="19"/>
  <c r="L198" i="19"/>
  <c r="L199" i="19"/>
  <c r="L200" i="19"/>
  <c r="L201" i="19"/>
  <c r="L202" i="19"/>
  <c r="L203" i="19"/>
  <c r="L204" i="19"/>
  <c r="L205" i="19"/>
  <c r="L206" i="19"/>
  <c r="L207" i="19"/>
  <c r="L208" i="19"/>
  <c r="L209" i="19"/>
  <c r="L210" i="19"/>
  <c r="L211" i="19"/>
  <c r="L212" i="19"/>
  <c r="L213" i="19"/>
  <c r="L214" i="19"/>
  <c r="L215" i="19"/>
  <c r="L216" i="19"/>
  <c r="L217" i="19"/>
  <c r="L218" i="19"/>
  <c r="L219" i="19"/>
  <c r="L220" i="19"/>
  <c r="L221" i="19"/>
  <c r="L222" i="19"/>
  <c r="L223" i="19"/>
  <c r="L224" i="19"/>
  <c r="L225" i="19"/>
  <c r="L226" i="19"/>
  <c r="L227" i="19"/>
  <c r="L228" i="19"/>
  <c r="L229" i="19"/>
  <c r="L230" i="19"/>
  <c r="L231" i="19"/>
  <c r="L232" i="19"/>
  <c r="L233" i="19"/>
  <c r="L234" i="19"/>
  <c r="L235" i="19"/>
  <c r="L236" i="19"/>
  <c r="L237" i="19"/>
  <c r="L238" i="19"/>
  <c r="L239" i="19"/>
  <c r="L240" i="19"/>
  <c r="L241" i="19"/>
  <c r="L242" i="19"/>
  <c r="L243" i="19"/>
  <c r="L244" i="19"/>
  <c r="L245" i="19"/>
  <c r="L246" i="19"/>
  <c r="L247" i="19"/>
  <c r="L248" i="19"/>
  <c r="L249" i="19"/>
  <c r="L250" i="19"/>
  <c r="L251" i="19"/>
  <c r="L252" i="19"/>
  <c r="L253" i="19"/>
  <c r="L254" i="19"/>
  <c r="L255" i="19"/>
  <c r="L256" i="19"/>
  <c r="L257" i="19"/>
  <c r="L258" i="19"/>
  <c r="L259" i="19"/>
  <c r="L260" i="19"/>
  <c r="L261" i="19"/>
  <c r="L262" i="19"/>
  <c r="L263" i="19"/>
  <c r="L264" i="19"/>
  <c r="L265" i="19"/>
  <c r="L266" i="19"/>
  <c r="L267" i="19"/>
  <c r="L268" i="19"/>
  <c r="L269" i="19"/>
  <c r="L270" i="19"/>
  <c r="L271" i="19"/>
  <c r="L272" i="19"/>
  <c r="L273" i="19"/>
  <c r="L274" i="19"/>
  <c r="L275" i="19"/>
  <c r="L276" i="19"/>
  <c r="L277" i="19"/>
  <c r="L278" i="19"/>
  <c r="L279" i="19"/>
  <c r="L280" i="19"/>
  <c r="L281" i="19"/>
  <c r="L282" i="19"/>
  <c r="L283" i="19"/>
  <c r="L284" i="19"/>
  <c r="L285" i="19"/>
  <c r="L286" i="19"/>
  <c r="L287" i="19"/>
  <c r="L288" i="19"/>
  <c r="L289" i="19"/>
  <c r="L290" i="19"/>
  <c r="L291" i="19"/>
  <c r="L292" i="19"/>
  <c r="L293" i="19"/>
  <c r="L294" i="19"/>
  <c r="L295" i="19"/>
  <c r="L296" i="19"/>
  <c r="L297" i="19"/>
  <c r="L298" i="19"/>
  <c r="L299" i="19"/>
  <c r="L300" i="19"/>
  <c r="L301" i="19"/>
  <c r="L302" i="19"/>
  <c r="L303" i="19"/>
  <c r="L304" i="19"/>
  <c r="L305" i="19"/>
  <c r="L306" i="19"/>
  <c r="L307" i="19"/>
  <c r="L308" i="19"/>
  <c r="L309" i="19"/>
  <c r="L310" i="19"/>
  <c r="L311" i="19"/>
  <c r="L312" i="19"/>
  <c r="M13" i="19"/>
  <c r="N13" i="19"/>
  <c r="O13" i="19"/>
  <c r="Q13" i="19"/>
  <c r="M14" i="19"/>
  <c r="N14" i="19"/>
  <c r="O14" i="19"/>
  <c r="Q14" i="19"/>
  <c r="M15" i="19"/>
  <c r="N15" i="19"/>
  <c r="O15" i="19"/>
  <c r="Q15" i="19"/>
  <c r="M16" i="19"/>
  <c r="N16" i="19"/>
  <c r="O16" i="19"/>
  <c r="Q16" i="19"/>
  <c r="M17" i="19"/>
  <c r="N17" i="19"/>
  <c r="O17" i="19"/>
  <c r="Q17" i="19"/>
  <c r="M18" i="19"/>
  <c r="N18" i="19"/>
  <c r="O18" i="19"/>
  <c r="Q18" i="19"/>
  <c r="M19" i="19"/>
  <c r="N19" i="19"/>
  <c r="O19" i="19"/>
  <c r="Q19" i="19"/>
  <c r="M20" i="19"/>
  <c r="N20" i="19"/>
  <c r="O20" i="19"/>
  <c r="Q20" i="19"/>
  <c r="M21" i="19"/>
  <c r="N21" i="19"/>
  <c r="O21" i="19"/>
  <c r="Q21" i="19"/>
  <c r="M22" i="19"/>
  <c r="N22" i="19"/>
  <c r="O22" i="19"/>
  <c r="Q22" i="19"/>
  <c r="M23" i="19"/>
  <c r="N23" i="19"/>
  <c r="O23" i="19"/>
  <c r="Q23" i="19"/>
  <c r="M24" i="19"/>
  <c r="N24" i="19"/>
  <c r="O24" i="19"/>
  <c r="Q24" i="19"/>
  <c r="M25" i="19"/>
  <c r="N25" i="19"/>
  <c r="O25" i="19"/>
  <c r="Q25" i="19"/>
  <c r="M26" i="19"/>
  <c r="N26" i="19"/>
  <c r="O26" i="19"/>
  <c r="Q26" i="19"/>
  <c r="M27" i="19"/>
  <c r="N27" i="19"/>
  <c r="O27" i="19"/>
  <c r="Q27" i="19"/>
  <c r="M28" i="19"/>
  <c r="N28" i="19"/>
  <c r="O28" i="19"/>
  <c r="Q28" i="19"/>
  <c r="M29" i="19"/>
  <c r="N29" i="19"/>
  <c r="O29" i="19"/>
  <c r="Q29" i="19"/>
  <c r="M30" i="19"/>
  <c r="N30" i="19"/>
  <c r="O30" i="19"/>
  <c r="Q30" i="19"/>
  <c r="M31" i="19"/>
  <c r="N31" i="19"/>
  <c r="O31" i="19"/>
  <c r="Q31" i="19"/>
  <c r="M32" i="19"/>
  <c r="N32" i="19"/>
  <c r="O32" i="19"/>
  <c r="Q32" i="19"/>
  <c r="M33" i="19"/>
  <c r="N33" i="19"/>
  <c r="O33" i="19"/>
  <c r="Q33" i="19"/>
  <c r="M34" i="19"/>
  <c r="N34" i="19"/>
  <c r="O34" i="19"/>
  <c r="Q34" i="19"/>
  <c r="M35" i="19"/>
  <c r="N35" i="19"/>
  <c r="O35" i="19"/>
  <c r="Q35" i="19"/>
  <c r="M36" i="19"/>
  <c r="N36" i="19"/>
  <c r="O36" i="19"/>
  <c r="Q36" i="19"/>
  <c r="M37" i="19"/>
  <c r="N37" i="19"/>
  <c r="O37" i="19"/>
  <c r="Q37" i="19"/>
  <c r="M38" i="19"/>
  <c r="N38" i="19"/>
  <c r="O38" i="19"/>
  <c r="Q38" i="19"/>
  <c r="M39" i="19"/>
  <c r="N39" i="19"/>
  <c r="O39" i="19"/>
  <c r="Q39" i="19"/>
  <c r="M40" i="19"/>
  <c r="N40" i="19"/>
  <c r="O40" i="19"/>
  <c r="Q40" i="19"/>
  <c r="M41" i="19"/>
  <c r="N41" i="19"/>
  <c r="O41" i="19"/>
  <c r="Q41" i="19"/>
  <c r="M42" i="19"/>
  <c r="N42" i="19"/>
  <c r="O42" i="19"/>
  <c r="Q42" i="19"/>
  <c r="M43" i="19"/>
  <c r="N43" i="19"/>
  <c r="O43" i="19"/>
  <c r="Q43" i="19"/>
  <c r="M44" i="19"/>
  <c r="N44" i="19"/>
  <c r="O44" i="19"/>
  <c r="Q44" i="19"/>
  <c r="M45" i="19"/>
  <c r="N45" i="19"/>
  <c r="O45" i="19"/>
  <c r="Q45" i="19"/>
  <c r="M46" i="19"/>
  <c r="N46" i="19"/>
  <c r="O46" i="19"/>
  <c r="Q46" i="19"/>
  <c r="M47" i="19"/>
  <c r="N47" i="19"/>
  <c r="O47" i="19"/>
  <c r="Q47" i="19"/>
  <c r="M48" i="19"/>
  <c r="N48" i="19"/>
  <c r="O48" i="19"/>
  <c r="Q48" i="19"/>
  <c r="M49" i="19"/>
  <c r="N49" i="19"/>
  <c r="O49" i="19"/>
  <c r="Q49" i="19"/>
  <c r="M50" i="19"/>
  <c r="N50" i="19"/>
  <c r="O50" i="19"/>
  <c r="Q50" i="19"/>
  <c r="M51" i="19"/>
  <c r="N51" i="19"/>
  <c r="O51" i="19"/>
  <c r="Q51" i="19"/>
  <c r="M52" i="19"/>
  <c r="N52" i="19"/>
  <c r="O52" i="19"/>
  <c r="Q52" i="19"/>
  <c r="M53" i="19"/>
  <c r="N53" i="19"/>
  <c r="O53" i="19"/>
  <c r="Q53" i="19"/>
  <c r="M54" i="19"/>
  <c r="N54" i="19"/>
  <c r="O54" i="19"/>
  <c r="Q54" i="19"/>
  <c r="M55" i="19"/>
  <c r="N55" i="19"/>
  <c r="O55" i="19"/>
  <c r="Q55" i="19"/>
  <c r="M56" i="19"/>
  <c r="N56" i="19"/>
  <c r="O56" i="19"/>
  <c r="Q56" i="19"/>
  <c r="M57" i="19"/>
  <c r="N57" i="19"/>
  <c r="O57" i="19"/>
  <c r="Q57" i="19"/>
  <c r="M58" i="19"/>
  <c r="N58" i="19"/>
  <c r="O58" i="19"/>
  <c r="Q58" i="19"/>
  <c r="M59" i="19"/>
  <c r="N59" i="19"/>
  <c r="O59" i="19"/>
  <c r="Q59" i="19"/>
  <c r="M60" i="19"/>
  <c r="N60" i="19"/>
  <c r="O60" i="19"/>
  <c r="Q60" i="19"/>
  <c r="M61" i="19"/>
  <c r="N61" i="19"/>
  <c r="O61" i="19"/>
  <c r="Q61" i="19"/>
  <c r="M62" i="19"/>
  <c r="N62" i="19"/>
  <c r="O62" i="19"/>
  <c r="Q62" i="19"/>
  <c r="M63" i="19"/>
  <c r="N63" i="19"/>
  <c r="O63" i="19"/>
  <c r="Q63" i="19"/>
  <c r="M64" i="19"/>
  <c r="N64" i="19"/>
  <c r="O64" i="19"/>
  <c r="Q64" i="19"/>
  <c r="M65" i="19"/>
  <c r="N65" i="19"/>
  <c r="O65" i="19"/>
  <c r="Q65" i="19"/>
  <c r="M66" i="19"/>
  <c r="N66" i="19"/>
  <c r="O66" i="19"/>
  <c r="Q66" i="19"/>
  <c r="M67" i="19"/>
  <c r="N67" i="19"/>
  <c r="O67" i="19"/>
  <c r="Q67" i="19"/>
  <c r="M68" i="19"/>
  <c r="N68" i="19"/>
  <c r="O68" i="19"/>
  <c r="Q68" i="19"/>
  <c r="M69" i="19"/>
  <c r="N69" i="19"/>
  <c r="O69" i="19"/>
  <c r="Q69" i="19"/>
  <c r="M70" i="19"/>
  <c r="N70" i="19"/>
  <c r="O70" i="19"/>
  <c r="Q70" i="19"/>
  <c r="M71" i="19"/>
  <c r="N71" i="19"/>
  <c r="O71" i="19"/>
  <c r="Q71" i="19"/>
  <c r="M72" i="19"/>
  <c r="N72" i="19"/>
  <c r="O72" i="19"/>
  <c r="Q72" i="19"/>
  <c r="M73" i="19"/>
  <c r="N73" i="19"/>
  <c r="O73" i="19"/>
  <c r="Q73" i="19"/>
  <c r="M74" i="19"/>
  <c r="N74" i="19"/>
  <c r="O74" i="19"/>
  <c r="Q74" i="19"/>
  <c r="M75" i="19"/>
  <c r="N75" i="19"/>
  <c r="O75" i="19"/>
  <c r="Q75" i="19"/>
  <c r="M76" i="19"/>
  <c r="N76" i="19"/>
  <c r="O76" i="19"/>
  <c r="Q76" i="19"/>
  <c r="M77" i="19"/>
  <c r="N77" i="19"/>
  <c r="O77" i="19"/>
  <c r="Q77" i="19"/>
  <c r="M78" i="19"/>
  <c r="N78" i="19"/>
  <c r="O78" i="19"/>
  <c r="Q78" i="19"/>
  <c r="M79" i="19"/>
  <c r="N79" i="19"/>
  <c r="O79" i="19"/>
  <c r="Q79" i="19"/>
  <c r="M80" i="19"/>
  <c r="N80" i="19"/>
  <c r="O80" i="19"/>
  <c r="Q80" i="19"/>
  <c r="M81" i="19"/>
  <c r="N81" i="19"/>
  <c r="O81" i="19"/>
  <c r="Q81" i="19"/>
  <c r="M82" i="19"/>
  <c r="N82" i="19"/>
  <c r="O82" i="19"/>
  <c r="Q82" i="19"/>
  <c r="M83" i="19"/>
  <c r="N83" i="19"/>
  <c r="O83" i="19"/>
  <c r="Q83" i="19"/>
  <c r="M84" i="19"/>
  <c r="N84" i="19"/>
  <c r="O84" i="19"/>
  <c r="Q84" i="19"/>
  <c r="M85" i="19"/>
  <c r="N85" i="19"/>
  <c r="O85" i="19"/>
  <c r="Q85" i="19"/>
  <c r="M86" i="19"/>
  <c r="N86" i="19"/>
  <c r="O86" i="19"/>
  <c r="Q86" i="19"/>
  <c r="M87" i="19"/>
  <c r="N87" i="19"/>
  <c r="O87" i="19"/>
  <c r="Q87" i="19"/>
  <c r="M88" i="19"/>
  <c r="N88" i="19"/>
  <c r="O88" i="19"/>
  <c r="Q88" i="19"/>
  <c r="M89" i="19"/>
  <c r="N89" i="19"/>
  <c r="O89" i="19"/>
  <c r="Q89" i="19"/>
  <c r="M90" i="19"/>
  <c r="N90" i="19"/>
  <c r="O90" i="19"/>
  <c r="Q90" i="19"/>
  <c r="M91" i="19"/>
  <c r="N91" i="19"/>
  <c r="O91" i="19"/>
  <c r="Q91" i="19"/>
  <c r="M92" i="19"/>
  <c r="N92" i="19"/>
  <c r="O92" i="19"/>
  <c r="Q92" i="19"/>
  <c r="M93" i="19"/>
  <c r="N93" i="19"/>
  <c r="O93" i="19"/>
  <c r="Q93" i="19"/>
  <c r="M94" i="19"/>
  <c r="N94" i="19"/>
  <c r="O94" i="19"/>
  <c r="Q94" i="19"/>
  <c r="M95" i="19"/>
  <c r="N95" i="19"/>
  <c r="O95" i="19"/>
  <c r="Q95" i="19"/>
  <c r="M96" i="19"/>
  <c r="N96" i="19"/>
  <c r="O96" i="19"/>
  <c r="Q96" i="19"/>
  <c r="M97" i="19"/>
  <c r="N97" i="19"/>
  <c r="O97" i="19"/>
  <c r="Q97" i="19"/>
  <c r="M98" i="19"/>
  <c r="N98" i="19"/>
  <c r="O98" i="19"/>
  <c r="Q98" i="19"/>
  <c r="M99" i="19"/>
  <c r="N99" i="19"/>
  <c r="O99" i="19"/>
  <c r="Q99" i="19"/>
  <c r="M100" i="19"/>
  <c r="N100" i="19"/>
  <c r="O100" i="19"/>
  <c r="Q100" i="19"/>
  <c r="M101" i="19"/>
  <c r="N101" i="19"/>
  <c r="O101" i="19"/>
  <c r="Q101" i="19"/>
  <c r="M102" i="19"/>
  <c r="N102" i="19"/>
  <c r="O102" i="19"/>
  <c r="Q102" i="19"/>
  <c r="M103" i="19"/>
  <c r="N103" i="19"/>
  <c r="O103" i="19"/>
  <c r="Q103" i="19"/>
  <c r="M104" i="19"/>
  <c r="N104" i="19"/>
  <c r="O104" i="19"/>
  <c r="Q104" i="19"/>
  <c r="M105" i="19"/>
  <c r="N105" i="19"/>
  <c r="O105" i="19"/>
  <c r="Q105" i="19"/>
  <c r="M106" i="19"/>
  <c r="N106" i="19"/>
  <c r="O106" i="19"/>
  <c r="Q106" i="19"/>
  <c r="M107" i="19"/>
  <c r="N107" i="19"/>
  <c r="O107" i="19"/>
  <c r="Q107" i="19"/>
  <c r="M108" i="19"/>
  <c r="N108" i="19"/>
  <c r="O108" i="19"/>
  <c r="Q108" i="19"/>
  <c r="M109" i="19"/>
  <c r="N109" i="19"/>
  <c r="O109" i="19"/>
  <c r="Q109" i="19"/>
  <c r="M110" i="19"/>
  <c r="N110" i="19"/>
  <c r="O110" i="19"/>
  <c r="Q110" i="19"/>
  <c r="M111" i="19"/>
  <c r="N111" i="19"/>
  <c r="O111" i="19"/>
  <c r="Q111" i="19"/>
  <c r="M112" i="19"/>
  <c r="N112" i="19"/>
  <c r="O112" i="19"/>
  <c r="Q112" i="19"/>
  <c r="M113" i="19"/>
  <c r="N113" i="19"/>
  <c r="O113" i="19"/>
  <c r="Q113" i="19"/>
  <c r="M114" i="19"/>
  <c r="N114" i="19"/>
  <c r="O114" i="19"/>
  <c r="Q114" i="19"/>
  <c r="M115" i="19"/>
  <c r="N115" i="19"/>
  <c r="O115" i="19"/>
  <c r="Q115" i="19"/>
  <c r="M116" i="19"/>
  <c r="N116" i="19"/>
  <c r="O116" i="19"/>
  <c r="Q116" i="19"/>
  <c r="M117" i="19"/>
  <c r="N117" i="19"/>
  <c r="O117" i="19"/>
  <c r="Q117" i="19"/>
  <c r="M118" i="19"/>
  <c r="N118" i="19"/>
  <c r="O118" i="19"/>
  <c r="Q118" i="19"/>
  <c r="M119" i="19"/>
  <c r="N119" i="19"/>
  <c r="O119" i="19"/>
  <c r="Q119" i="19"/>
  <c r="M120" i="19"/>
  <c r="N120" i="19"/>
  <c r="O120" i="19"/>
  <c r="Q120" i="19"/>
  <c r="M121" i="19"/>
  <c r="N121" i="19"/>
  <c r="O121" i="19"/>
  <c r="Q121" i="19"/>
  <c r="M122" i="19"/>
  <c r="N122" i="19"/>
  <c r="O122" i="19"/>
  <c r="Q122" i="19"/>
  <c r="M123" i="19"/>
  <c r="N123" i="19"/>
  <c r="O123" i="19"/>
  <c r="Q123" i="19"/>
  <c r="M124" i="19"/>
  <c r="N124" i="19"/>
  <c r="O124" i="19"/>
  <c r="Q124" i="19"/>
  <c r="M125" i="19"/>
  <c r="N125" i="19"/>
  <c r="O125" i="19"/>
  <c r="Q125" i="19"/>
  <c r="M126" i="19"/>
  <c r="N126" i="19"/>
  <c r="O126" i="19"/>
  <c r="Q126" i="19"/>
  <c r="M127" i="19"/>
  <c r="N127" i="19"/>
  <c r="O127" i="19"/>
  <c r="Q127" i="19"/>
  <c r="M128" i="19"/>
  <c r="N128" i="19"/>
  <c r="O128" i="19"/>
  <c r="Q128" i="19"/>
  <c r="M129" i="19"/>
  <c r="N129" i="19"/>
  <c r="O129" i="19"/>
  <c r="Q129" i="19"/>
  <c r="M130" i="19"/>
  <c r="N130" i="19"/>
  <c r="O130" i="19"/>
  <c r="Q130" i="19"/>
  <c r="M131" i="19"/>
  <c r="N131" i="19"/>
  <c r="O131" i="19"/>
  <c r="Q131" i="19"/>
  <c r="M132" i="19"/>
  <c r="N132" i="19"/>
  <c r="O132" i="19"/>
  <c r="Q132" i="19"/>
  <c r="M133" i="19"/>
  <c r="N133" i="19"/>
  <c r="O133" i="19"/>
  <c r="Q133" i="19"/>
  <c r="M134" i="19"/>
  <c r="N134" i="19"/>
  <c r="O134" i="19"/>
  <c r="Q134" i="19"/>
  <c r="M135" i="19"/>
  <c r="N135" i="19"/>
  <c r="O135" i="19"/>
  <c r="Q135" i="19"/>
  <c r="M136" i="19"/>
  <c r="N136" i="19"/>
  <c r="O136" i="19"/>
  <c r="Q136" i="19"/>
  <c r="M137" i="19"/>
  <c r="N137" i="19"/>
  <c r="O137" i="19"/>
  <c r="Q137" i="19"/>
  <c r="M138" i="19"/>
  <c r="N138" i="19"/>
  <c r="O138" i="19"/>
  <c r="Q138" i="19"/>
  <c r="M139" i="19"/>
  <c r="N139" i="19"/>
  <c r="O139" i="19"/>
  <c r="Q139" i="19"/>
  <c r="M140" i="19"/>
  <c r="N140" i="19"/>
  <c r="O140" i="19"/>
  <c r="Q140" i="19"/>
  <c r="M141" i="19"/>
  <c r="N141" i="19"/>
  <c r="O141" i="19"/>
  <c r="Q141" i="19"/>
  <c r="M142" i="19"/>
  <c r="N142" i="19"/>
  <c r="O142" i="19"/>
  <c r="Q142" i="19"/>
  <c r="M143" i="19"/>
  <c r="N143" i="19"/>
  <c r="O143" i="19"/>
  <c r="Q143" i="19"/>
  <c r="M144" i="19"/>
  <c r="N144" i="19"/>
  <c r="O144" i="19"/>
  <c r="Q144" i="19"/>
  <c r="M145" i="19"/>
  <c r="N145" i="19"/>
  <c r="O145" i="19"/>
  <c r="Q145" i="19"/>
  <c r="M146" i="19"/>
  <c r="N146" i="19"/>
  <c r="O146" i="19"/>
  <c r="Q146" i="19"/>
  <c r="M147" i="19"/>
  <c r="N147" i="19"/>
  <c r="O147" i="19"/>
  <c r="Q147" i="19"/>
  <c r="M148" i="19"/>
  <c r="N148" i="19"/>
  <c r="O148" i="19"/>
  <c r="Q148" i="19"/>
  <c r="M149" i="19"/>
  <c r="N149" i="19"/>
  <c r="O149" i="19"/>
  <c r="Q149" i="19"/>
  <c r="M150" i="19"/>
  <c r="N150" i="19"/>
  <c r="O150" i="19"/>
  <c r="Q150" i="19"/>
  <c r="M151" i="19"/>
  <c r="N151" i="19"/>
  <c r="O151" i="19"/>
  <c r="Q151" i="19"/>
  <c r="M152" i="19"/>
  <c r="N152" i="19"/>
  <c r="O152" i="19"/>
  <c r="Q152" i="19"/>
  <c r="M153" i="19"/>
  <c r="N153" i="19"/>
  <c r="O153" i="19"/>
  <c r="Q153" i="19"/>
  <c r="M154" i="19"/>
  <c r="N154" i="19"/>
  <c r="O154" i="19"/>
  <c r="Q154" i="19"/>
  <c r="M155" i="19"/>
  <c r="N155" i="19"/>
  <c r="O155" i="19"/>
  <c r="Q155" i="19"/>
  <c r="M156" i="19"/>
  <c r="N156" i="19"/>
  <c r="O156" i="19"/>
  <c r="Q156" i="19"/>
  <c r="M157" i="19"/>
  <c r="N157" i="19"/>
  <c r="O157" i="19"/>
  <c r="Q157" i="19"/>
  <c r="M158" i="19"/>
  <c r="N158" i="19"/>
  <c r="O158" i="19"/>
  <c r="Q158" i="19"/>
  <c r="M159" i="19"/>
  <c r="N159" i="19"/>
  <c r="O159" i="19"/>
  <c r="Q159" i="19"/>
  <c r="M160" i="19"/>
  <c r="N160" i="19"/>
  <c r="O160" i="19"/>
  <c r="Q160" i="19"/>
  <c r="M161" i="19"/>
  <c r="N161" i="19"/>
  <c r="O161" i="19"/>
  <c r="Q161" i="19"/>
  <c r="M162" i="19"/>
  <c r="N162" i="19"/>
  <c r="O162" i="19"/>
  <c r="Q162" i="19"/>
  <c r="M163" i="19"/>
  <c r="N163" i="19"/>
  <c r="O163" i="19"/>
  <c r="Q163" i="19"/>
  <c r="M164" i="19"/>
  <c r="N164" i="19"/>
  <c r="O164" i="19"/>
  <c r="Q164" i="19"/>
  <c r="M165" i="19"/>
  <c r="N165" i="19"/>
  <c r="O165" i="19"/>
  <c r="Q165" i="19"/>
  <c r="M166" i="19"/>
  <c r="N166" i="19"/>
  <c r="O166" i="19"/>
  <c r="Q166" i="19"/>
  <c r="M167" i="19"/>
  <c r="N167" i="19"/>
  <c r="O167" i="19"/>
  <c r="Q167" i="19"/>
  <c r="M168" i="19"/>
  <c r="N168" i="19"/>
  <c r="O168" i="19"/>
  <c r="Q168" i="19"/>
  <c r="M169" i="19"/>
  <c r="N169" i="19"/>
  <c r="O169" i="19"/>
  <c r="Q169" i="19"/>
  <c r="M170" i="19"/>
  <c r="N170" i="19"/>
  <c r="O170" i="19"/>
  <c r="Q170" i="19"/>
  <c r="M171" i="19"/>
  <c r="N171" i="19"/>
  <c r="O171" i="19"/>
  <c r="Q171" i="19"/>
  <c r="M172" i="19"/>
  <c r="N172" i="19"/>
  <c r="O172" i="19"/>
  <c r="Q172" i="19"/>
  <c r="M173" i="19"/>
  <c r="N173" i="19"/>
  <c r="O173" i="19"/>
  <c r="Q173" i="19"/>
  <c r="M174" i="19"/>
  <c r="N174" i="19"/>
  <c r="O174" i="19"/>
  <c r="Q174" i="19"/>
  <c r="M175" i="19"/>
  <c r="N175" i="19"/>
  <c r="O175" i="19"/>
  <c r="Q175" i="19"/>
  <c r="M176" i="19"/>
  <c r="N176" i="19"/>
  <c r="O176" i="19"/>
  <c r="Q176" i="19"/>
  <c r="M177" i="19"/>
  <c r="N177" i="19"/>
  <c r="O177" i="19"/>
  <c r="Q177" i="19"/>
  <c r="M178" i="19"/>
  <c r="N178" i="19"/>
  <c r="O178" i="19"/>
  <c r="Q178" i="19"/>
  <c r="M179" i="19"/>
  <c r="N179" i="19"/>
  <c r="O179" i="19"/>
  <c r="Q179" i="19"/>
  <c r="M180" i="19"/>
  <c r="N180" i="19"/>
  <c r="O180" i="19"/>
  <c r="Q180" i="19"/>
  <c r="M181" i="19"/>
  <c r="N181" i="19"/>
  <c r="O181" i="19"/>
  <c r="Q181" i="19"/>
  <c r="M182" i="19"/>
  <c r="N182" i="19"/>
  <c r="O182" i="19"/>
  <c r="Q182" i="19"/>
  <c r="M183" i="19"/>
  <c r="N183" i="19"/>
  <c r="O183" i="19"/>
  <c r="Q183" i="19"/>
  <c r="M184" i="19"/>
  <c r="N184" i="19"/>
  <c r="O184" i="19"/>
  <c r="Q184" i="19"/>
  <c r="M185" i="19"/>
  <c r="N185" i="19"/>
  <c r="O185" i="19"/>
  <c r="Q185" i="19"/>
  <c r="M186" i="19"/>
  <c r="N186" i="19"/>
  <c r="O186" i="19"/>
  <c r="Q186" i="19"/>
  <c r="M187" i="19"/>
  <c r="N187" i="19"/>
  <c r="O187" i="19"/>
  <c r="Q187" i="19"/>
  <c r="M188" i="19"/>
  <c r="N188" i="19"/>
  <c r="O188" i="19"/>
  <c r="Q188" i="19"/>
  <c r="M189" i="19"/>
  <c r="N189" i="19"/>
  <c r="O189" i="19"/>
  <c r="Q189" i="19"/>
  <c r="M190" i="19"/>
  <c r="N190" i="19"/>
  <c r="O190" i="19"/>
  <c r="Q190" i="19"/>
  <c r="M191" i="19"/>
  <c r="N191" i="19"/>
  <c r="O191" i="19"/>
  <c r="Q191" i="19"/>
  <c r="M192" i="19"/>
  <c r="N192" i="19"/>
  <c r="O192" i="19"/>
  <c r="Q192" i="19"/>
  <c r="M193" i="19"/>
  <c r="N193" i="19"/>
  <c r="O193" i="19"/>
  <c r="Q193" i="19"/>
  <c r="M194" i="19"/>
  <c r="N194" i="19"/>
  <c r="O194" i="19"/>
  <c r="Q194" i="19"/>
  <c r="M195" i="19"/>
  <c r="N195" i="19"/>
  <c r="O195" i="19"/>
  <c r="Q195" i="19"/>
  <c r="M196" i="19"/>
  <c r="N196" i="19"/>
  <c r="O196" i="19"/>
  <c r="Q196" i="19"/>
  <c r="M197" i="19"/>
  <c r="N197" i="19"/>
  <c r="O197" i="19"/>
  <c r="Q197" i="19"/>
  <c r="M198" i="19"/>
  <c r="N198" i="19"/>
  <c r="O198" i="19"/>
  <c r="Q198" i="19"/>
  <c r="M199" i="19"/>
  <c r="N199" i="19"/>
  <c r="O199" i="19"/>
  <c r="Q199" i="19"/>
  <c r="M200" i="19"/>
  <c r="N200" i="19"/>
  <c r="O200" i="19"/>
  <c r="Q200" i="19"/>
  <c r="M201" i="19"/>
  <c r="N201" i="19"/>
  <c r="O201" i="19"/>
  <c r="Q201" i="19"/>
  <c r="M202" i="19"/>
  <c r="N202" i="19"/>
  <c r="O202" i="19"/>
  <c r="Q202" i="19"/>
  <c r="M203" i="19"/>
  <c r="N203" i="19"/>
  <c r="O203" i="19"/>
  <c r="Q203" i="19"/>
  <c r="M204" i="19"/>
  <c r="N204" i="19"/>
  <c r="O204" i="19"/>
  <c r="Q204" i="19"/>
  <c r="M205" i="19"/>
  <c r="N205" i="19"/>
  <c r="O205" i="19"/>
  <c r="Q205" i="19"/>
  <c r="M206" i="19"/>
  <c r="N206" i="19"/>
  <c r="O206" i="19"/>
  <c r="Q206" i="19"/>
  <c r="M207" i="19"/>
  <c r="N207" i="19"/>
  <c r="O207" i="19"/>
  <c r="Q207" i="19"/>
  <c r="M208" i="19"/>
  <c r="N208" i="19"/>
  <c r="O208" i="19"/>
  <c r="Q208" i="19"/>
  <c r="M209" i="19"/>
  <c r="N209" i="19"/>
  <c r="O209" i="19"/>
  <c r="Q209" i="19"/>
  <c r="M210" i="19"/>
  <c r="N210" i="19"/>
  <c r="O210" i="19"/>
  <c r="Q210" i="19"/>
  <c r="M211" i="19"/>
  <c r="N211" i="19"/>
  <c r="O211" i="19"/>
  <c r="Q211" i="19"/>
  <c r="M212" i="19"/>
  <c r="N212" i="19"/>
  <c r="O212" i="19"/>
  <c r="Q212" i="19"/>
  <c r="M213" i="19"/>
  <c r="N213" i="19"/>
  <c r="O213" i="19"/>
  <c r="Q213" i="19"/>
  <c r="M214" i="19"/>
  <c r="N214" i="19"/>
  <c r="O214" i="19"/>
  <c r="Q214" i="19"/>
  <c r="M215" i="19"/>
  <c r="N215" i="19"/>
  <c r="O215" i="19"/>
  <c r="Q215" i="19"/>
  <c r="M216" i="19"/>
  <c r="N216" i="19"/>
  <c r="O216" i="19"/>
  <c r="Q216" i="19"/>
  <c r="M217" i="19"/>
  <c r="N217" i="19"/>
  <c r="O217" i="19"/>
  <c r="Q217" i="19"/>
  <c r="M218" i="19"/>
  <c r="N218" i="19"/>
  <c r="O218" i="19"/>
  <c r="Q218" i="19"/>
  <c r="M219" i="19"/>
  <c r="N219" i="19"/>
  <c r="O219" i="19"/>
  <c r="Q219" i="19"/>
  <c r="M220" i="19"/>
  <c r="N220" i="19"/>
  <c r="O220" i="19"/>
  <c r="Q220" i="19"/>
  <c r="M221" i="19"/>
  <c r="N221" i="19"/>
  <c r="O221" i="19"/>
  <c r="Q221" i="19"/>
  <c r="M222" i="19"/>
  <c r="N222" i="19"/>
  <c r="O222" i="19"/>
  <c r="Q222" i="19"/>
  <c r="M223" i="19"/>
  <c r="N223" i="19"/>
  <c r="O223" i="19"/>
  <c r="Q223" i="19"/>
  <c r="M224" i="19"/>
  <c r="N224" i="19"/>
  <c r="O224" i="19"/>
  <c r="Q224" i="19"/>
  <c r="M225" i="19"/>
  <c r="N225" i="19"/>
  <c r="O225" i="19"/>
  <c r="Q225" i="19"/>
  <c r="M226" i="19"/>
  <c r="N226" i="19"/>
  <c r="O226" i="19"/>
  <c r="Q226" i="19"/>
  <c r="M227" i="19"/>
  <c r="N227" i="19"/>
  <c r="O227" i="19"/>
  <c r="Q227" i="19"/>
  <c r="M228" i="19"/>
  <c r="N228" i="19"/>
  <c r="O228" i="19"/>
  <c r="Q228" i="19"/>
  <c r="M229" i="19"/>
  <c r="N229" i="19"/>
  <c r="O229" i="19"/>
  <c r="Q229" i="19"/>
  <c r="M230" i="19"/>
  <c r="N230" i="19"/>
  <c r="O230" i="19"/>
  <c r="Q230" i="19"/>
  <c r="M231" i="19"/>
  <c r="N231" i="19"/>
  <c r="O231" i="19"/>
  <c r="Q231" i="19"/>
  <c r="M232" i="19"/>
  <c r="N232" i="19"/>
  <c r="O232" i="19"/>
  <c r="Q232" i="19"/>
  <c r="M233" i="19"/>
  <c r="N233" i="19"/>
  <c r="O233" i="19"/>
  <c r="Q233" i="19"/>
  <c r="M234" i="19"/>
  <c r="N234" i="19"/>
  <c r="O234" i="19"/>
  <c r="Q234" i="19"/>
  <c r="M235" i="19"/>
  <c r="N235" i="19"/>
  <c r="O235" i="19"/>
  <c r="Q235" i="19"/>
  <c r="M236" i="19"/>
  <c r="N236" i="19"/>
  <c r="O236" i="19"/>
  <c r="Q236" i="19"/>
  <c r="M237" i="19"/>
  <c r="N237" i="19"/>
  <c r="O237" i="19"/>
  <c r="Q237" i="19"/>
  <c r="M238" i="19"/>
  <c r="N238" i="19"/>
  <c r="O238" i="19"/>
  <c r="Q238" i="19"/>
  <c r="M239" i="19"/>
  <c r="N239" i="19"/>
  <c r="O239" i="19"/>
  <c r="Q239" i="19"/>
  <c r="M240" i="19"/>
  <c r="N240" i="19"/>
  <c r="O240" i="19"/>
  <c r="Q240" i="19"/>
  <c r="M241" i="19"/>
  <c r="N241" i="19"/>
  <c r="O241" i="19"/>
  <c r="Q241" i="19"/>
  <c r="M242" i="19"/>
  <c r="N242" i="19"/>
  <c r="O242" i="19"/>
  <c r="Q242" i="19"/>
  <c r="M243" i="19"/>
  <c r="N243" i="19"/>
  <c r="O243" i="19"/>
  <c r="Q243" i="19"/>
  <c r="M244" i="19"/>
  <c r="N244" i="19"/>
  <c r="O244" i="19"/>
  <c r="Q244" i="19"/>
  <c r="M245" i="19"/>
  <c r="N245" i="19"/>
  <c r="O245" i="19"/>
  <c r="Q245" i="19"/>
  <c r="M246" i="19"/>
  <c r="N246" i="19"/>
  <c r="O246" i="19"/>
  <c r="Q246" i="19"/>
  <c r="M247" i="19"/>
  <c r="N247" i="19"/>
  <c r="O247" i="19"/>
  <c r="Q247" i="19"/>
  <c r="M248" i="19"/>
  <c r="N248" i="19"/>
  <c r="O248" i="19"/>
  <c r="Q248" i="19"/>
  <c r="M249" i="19"/>
  <c r="N249" i="19"/>
  <c r="O249" i="19"/>
  <c r="Q249" i="19"/>
  <c r="M250" i="19"/>
  <c r="N250" i="19"/>
  <c r="O250" i="19"/>
  <c r="Q250" i="19"/>
  <c r="M251" i="19"/>
  <c r="N251" i="19"/>
  <c r="O251" i="19"/>
  <c r="Q251" i="19"/>
  <c r="M252" i="19"/>
  <c r="N252" i="19"/>
  <c r="O252" i="19"/>
  <c r="Q252" i="19"/>
  <c r="M253" i="19"/>
  <c r="N253" i="19"/>
  <c r="O253" i="19"/>
  <c r="Q253" i="19"/>
  <c r="M254" i="19"/>
  <c r="N254" i="19"/>
  <c r="O254" i="19"/>
  <c r="Q254" i="19"/>
  <c r="M255" i="19"/>
  <c r="N255" i="19"/>
  <c r="O255" i="19"/>
  <c r="Q255" i="19"/>
  <c r="M256" i="19"/>
  <c r="N256" i="19"/>
  <c r="O256" i="19"/>
  <c r="Q256" i="19"/>
  <c r="M257" i="19"/>
  <c r="N257" i="19"/>
  <c r="O257" i="19"/>
  <c r="Q257" i="19"/>
  <c r="M258" i="19"/>
  <c r="N258" i="19"/>
  <c r="O258" i="19"/>
  <c r="Q258" i="19"/>
  <c r="M259" i="19"/>
  <c r="N259" i="19"/>
  <c r="O259" i="19"/>
  <c r="Q259" i="19"/>
  <c r="M260" i="19"/>
  <c r="N260" i="19"/>
  <c r="O260" i="19"/>
  <c r="Q260" i="19"/>
  <c r="M261" i="19"/>
  <c r="N261" i="19"/>
  <c r="O261" i="19"/>
  <c r="Q261" i="19"/>
  <c r="M262" i="19"/>
  <c r="N262" i="19"/>
  <c r="O262" i="19"/>
  <c r="Q262" i="19"/>
  <c r="M263" i="19"/>
  <c r="N263" i="19"/>
  <c r="O263" i="19"/>
  <c r="Q263" i="19"/>
  <c r="M264" i="19"/>
  <c r="N264" i="19"/>
  <c r="O264" i="19"/>
  <c r="Q264" i="19"/>
  <c r="M265" i="19"/>
  <c r="N265" i="19"/>
  <c r="O265" i="19"/>
  <c r="Q265" i="19"/>
  <c r="M266" i="19"/>
  <c r="N266" i="19"/>
  <c r="O266" i="19"/>
  <c r="Q266" i="19"/>
  <c r="M267" i="19"/>
  <c r="N267" i="19"/>
  <c r="O267" i="19"/>
  <c r="Q267" i="19"/>
  <c r="M268" i="19"/>
  <c r="N268" i="19"/>
  <c r="O268" i="19"/>
  <c r="Q268" i="19"/>
  <c r="M269" i="19"/>
  <c r="N269" i="19"/>
  <c r="O269" i="19"/>
  <c r="Q269" i="19"/>
  <c r="M270" i="19"/>
  <c r="N270" i="19"/>
  <c r="O270" i="19"/>
  <c r="Q270" i="19"/>
  <c r="M271" i="19"/>
  <c r="N271" i="19"/>
  <c r="O271" i="19"/>
  <c r="Q271" i="19"/>
  <c r="M272" i="19"/>
  <c r="N272" i="19"/>
  <c r="O272" i="19"/>
  <c r="Q272" i="19"/>
  <c r="M273" i="19"/>
  <c r="N273" i="19"/>
  <c r="O273" i="19"/>
  <c r="Q273" i="19"/>
  <c r="M274" i="19"/>
  <c r="N274" i="19"/>
  <c r="O274" i="19"/>
  <c r="Q274" i="19"/>
  <c r="M275" i="19"/>
  <c r="N275" i="19"/>
  <c r="O275" i="19"/>
  <c r="Q275" i="19"/>
  <c r="M276" i="19"/>
  <c r="N276" i="19"/>
  <c r="O276" i="19"/>
  <c r="Q276" i="19"/>
  <c r="M277" i="19"/>
  <c r="N277" i="19"/>
  <c r="O277" i="19"/>
  <c r="Q277" i="19"/>
  <c r="M278" i="19"/>
  <c r="N278" i="19"/>
  <c r="O278" i="19"/>
  <c r="Q278" i="19"/>
  <c r="M279" i="19"/>
  <c r="N279" i="19"/>
  <c r="O279" i="19"/>
  <c r="Q279" i="19"/>
  <c r="M280" i="19"/>
  <c r="N280" i="19"/>
  <c r="O280" i="19"/>
  <c r="Q280" i="19"/>
  <c r="M281" i="19"/>
  <c r="N281" i="19"/>
  <c r="O281" i="19"/>
  <c r="Q281" i="19"/>
  <c r="M282" i="19"/>
  <c r="N282" i="19"/>
  <c r="O282" i="19"/>
  <c r="Q282" i="19"/>
  <c r="M283" i="19"/>
  <c r="N283" i="19"/>
  <c r="O283" i="19"/>
  <c r="Q283" i="19"/>
  <c r="M284" i="19"/>
  <c r="N284" i="19"/>
  <c r="O284" i="19"/>
  <c r="Q284" i="19"/>
  <c r="M285" i="19"/>
  <c r="N285" i="19"/>
  <c r="O285" i="19"/>
  <c r="Q285" i="19"/>
  <c r="M286" i="19"/>
  <c r="N286" i="19"/>
  <c r="O286" i="19"/>
  <c r="Q286" i="19"/>
  <c r="M287" i="19"/>
  <c r="N287" i="19"/>
  <c r="O287" i="19"/>
  <c r="Q287" i="19"/>
  <c r="M288" i="19"/>
  <c r="N288" i="19"/>
  <c r="O288" i="19"/>
  <c r="Q288" i="19"/>
  <c r="M289" i="19"/>
  <c r="N289" i="19"/>
  <c r="O289" i="19"/>
  <c r="Q289" i="19"/>
  <c r="M290" i="19"/>
  <c r="N290" i="19"/>
  <c r="O290" i="19"/>
  <c r="Q290" i="19"/>
  <c r="M291" i="19"/>
  <c r="N291" i="19"/>
  <c r="O291" i="19"/>
  <c r="Q291" i="19"/>
  <c r="M292" i="19"/>
  <c r="N292" i="19"/>
  <c r="O292" i="19"/>
  <c r="Q292" i="19"/>
  <c r="M293" i="19"/>
  <c r="N293" i="19"/>
  <c r="O293" i="19"/>
  <c r="Q293" i="19"/>
  <c r="M294" i="19"/>
  <c r="N294" i="19"/>
  <c r="O294" i="19"/>
  <c r="Q294" i="19"/>
  <c r="M295" i="19"/>
  <c r="N295" i="19"/>
  <c r="O295" i="19"/>
  <c r="Q295" i="19"/>
  <c r="M296" i="19"/>
  <c r="N296" i="19"/>
  <c r="O296" i="19"/>
  <c r="Q296" i="19"/>
  <c r="M297" i="19"/>
  <c r="N297" i="19"/>
  <c r="O297" i="19"/>
  <c r="Q297" i="19"/>
  <c r="M298" i="19"/>
  <c r="N298" i="19"/>
  <c r="O298" i="19"/>
  <c r="Q298" i="19"/>
  <c r="M299" i="19"/>
  <c r="N299" i="19"/>
  <c r="O299" i="19"/>
  <c r="Q299" i="19"/>
  <c r="M300" i="19"/>
  <c r="N300" i="19"/>
  <c r="O300" i="19"/>
  <c r="Q300" i="19"/>
  <c r="M301" i="19"/>
  <c r="N301" i="19"/>
  <c r="O301" i="19"/>
  <c r="Q301" i="19"/>
  <c r="M302" i="19"/>
  <c r="N302" i="19"/>
  <c r="O302" i="19"/>
  <c r="Q302" i="19"/>
  <c r="M303" i="19"/>
  <c r="N303" i="19"/>
  <c r="O303" i="19"/>
  <c r="Q303" i="19"/>
  <c r="M304" i="19"/>
  <c r="N304" i="19"/>
  <c r="O304" i="19"/>
  <c r="Q304" i="19"/>
  <c r="M305" i="19"/>
  <c r="N305" i="19"/>
  <c r="O305" i="19"/>
  <c r="Q305" i="19"/>
  <c r="M306" i="19"/>
  <c r="N306" i="19"/>
  <c r="O306" i="19"/>
  <c r="Q306" i="19"/>
  <c r="M307" i="19"/>
  <c r="N307" i="19"/>
  <c r="O307" i="19"/>
  <c r="Q307" i="19"/>
  <c r="M308" i="19"/>
  <c r="N308" i="19"/>
  <c r="O308" i="19"/>
  <c r="Q308" i="19"/>
  <c r="M309" i="19"/>
  <c r="N309" i="19"/>
  <c r="O309" i="19"/>
  <c r="Q309" i="19"/>
  <c r="M310" i="19"/>
  <c r="N310" i="19"/>
  <c r="O310" i="19"/>
  <c r="Q310" i="19"/>
  <c r="M311" i="19"/>
  <c r="N311" i="19"/>
  <c r="O311" i="19"/>
  <c r="Q311" i="19"/>
  <c r="M312" i="19"/>
  <c r="N312" i="19"/>
  <c r="O312" i="19"/>
  <c r="Q312" i="19"/>
  <c r="O12" i="19"/>
  <c r="N12" i="19"/>
  <c r="M12" i="19"/>
  <c r="Q12" i="19"/>
  <c r="AN314" i="19"/>
  <c r="AN315" i="19"/>
  <c r="AN316" i="19"/>
  <c r="AN317" i="19"/>
  <c r="AN318" i="19"/>
  <c r="AN319" i="19"/>
  <c r="AN320" i="19"/>
  <c r="AN321" i="19"/>
  <c r="AN322" i="19"/>
  <c r="AN323" i="19"/>
  <c r="AN324" i="19"/>
  <c r="AN325" i="19"/>
  <c r="AN326" i="19"/>
  <c r="AN327" i="19"/>
  <c r="AN328" i="19"/>
  <c r="AN329" i="19"/>
  <c r="AN330" i="19"/>
  <c r="AN331" i="19"/>
  <c r="AN332" i="19"/>
  <c r="AN333" i="19"/>
  <c r="AN334" i="19"/>
  <c r="AN335" i="19"/>
  <c r="AN336" i="19"/>
  <c r="AN337" i="19"/>
  <c r="AN338" i="19"/>
  <c r="AN339" i="19"/>
  <c r="AN340" i="19"/>
  <c r="AN341" i="19"/>
  <c r="AN342" i="19"/>
  <c r="AN343" i="19"/>
  <c r="AN344" i="19"/>
  <c r="AN345" i="19"/>
  <c r="AN346" i="19"/>
  <c r="AN347" i="19"/>
  <c r="AN348" i="19"/>
  <c r="AN349" i="19"/>
  <c r="AN350" i="19"/>
  <c r="AN351" i="19"/>
  <c r="AN352" i="19"/>
  <c r="AN353" i="19"/>
  <c r="AN354" i="19"/>
  <c r="AN355" i="19"/>
  <c r="AN356" i="19"/>
  <c r="AN357" i="19"/>
  <c r="AN358" i="19"/>
  <c r="AN359" i="19"/>
  <c r="AN360" i="19"/>
  <c r="AN361" i="19"/>
  <c r="AN362" i="19"/>
  <c r="AN363" i="19"/>
  <c r="AN364" i="19"/>
  <c r="AN365" i="19"/>
  <c r="AN366" i="19"/>
  <c r="AN367" i="19"/>
  <c r="AN368" i="19"/>
  <c r="AN369" i="19"/>
  <c r="AN370" i="19"/>
  <c r="AN371" i="19"/>
  <c r="AN372" i="19"/>
  <c r="AN373" i="19"/>
  <c r="AN374" i="19"/>
  <c r="AN375" i="19"/>
  <c r="AN376" i="19"/>
  <c r="AN377" i="19"/>
  <c r="AN378" i="19"/>
  <c r="AN379" i="19"/>
  <c r="AN380" i="19"/>
  <c r="AN381" i="19"/>
  <c r="AN382" i="19"/>
  <c r="AN383" i="19"/>
  <c r="AN384" i="19"/>
  <c r="AN385" i="19"/>
  <c r="AN386" i="19"/>
  <c r="AN387" i="19"/>
  <c r="AN388" i="19"/>
  <c r="AN389" i="19"/>
  <c r="AN390" i="19"/>
  <c r="AN391" i="19"/>
  <c r="AN392" i="19"/>
  <c r="AN393" i="19"/>
  <c r="AN394" i="19"/>
  <c r="AN395" i="19"/>
  <c r="AN396" i="19"/>
  <c r="AN397" i="19"/>
  <c r="AN398" i="19"/>
  <c r="AN399" i="19"/>
  <c r="AN400" i="19"/>
  <c r="AN401" i="19"/>
  <c r="AN402" i="19"/>
  <c r="AN403" i="19"/>
  <c r="AN404" i="19"/>
  <c r="AN405" i="19"/>
  <c r="AN406" i="19"/>
  <c r="AN407" i="19"/>
  <c r="AN408" i="19"/>
  <c r="AN409" i="19"/>
  <c r="AN410" i="19"/>
  <c r="AN411" i="19"/>
  <c r="AN412" i="19"/>
  <c r="K22" i="12"/>
  <c r="J1" i="19"/>
  <c r="G6" i="20"/>
  <c r="W14" i="19"/>
  <c r="X14" i="19"/>
  <c r="W15" i="19"/>
  <c r="X15" i="19"/>
  <c r="W16" i="19"/>
  <c r="X16" i="19"/>
  <c r="W17" i="19"/>
  <c r="X17" i="19"/>
  <c r="W18" i="19"/>
  <c r="X18" i="19"/>
  <c r="W19" i="19"/>
  <c r="X19" i="19"/>
  <c r="W20" i="19"/>
  <c r="X20" i="19"/>
  <c r="W21" i="19"/>
  <c r="X21" i="19"/>
  <c r="W22" i="19"/>
  <c r="X22" i="19"/>
  <c r="W23" i="19"/>
  <c r="X23" i="19"/>
  <c r="W24" i="19"/>
  <c r="X24" i="19"/>
  <c r="W25" i="19"/>
  <c r="X25" i="19"/>
  <c r="W26" i="19"/>
  <c r="X26" i="19"/>
  <c r="W27" i="19"/>
  <c r="X27" i="19"/>
  <c r="W28" i="19"/>
  <c r="X28" i="19"/>
  <c r="W29" i="19"/>
  <c r="X29" i="19"/>
  <c r="W30" i="19"/>
  <c r="X30" i="19"/>
  <c r="W31" i="19"/>
  <c r="X31" i="19"/>
  <c r="W32" i="19"/>
  <c r="X32" i="19"/>
  <c r="W33" i="19"/>
  <c r="X33" i="19"/>
  <c r="W34" i="19"/>
  <c r="X34" i="19"/>
  <c r="W35" i="19"/>
  <c r="X35" i="19"/>
  <c r="W36" i="19"/>
  <c r="X36" i="19"/>
  <c r="W37" i="19"/>
  <c r="X37" i="19"/>
  <c r="W38" i="19"/>
  <c r="X38" i="19"/>
  <c r="W39" i="19"/>
  <c r="X39" i="19"/>
  <c r="W40" i="19"/>
  <c r="X40" i="19"/>
  <c r="W41" i="19"/>
  <c r="X41" i="19"/>
  <c r="W42" i="19"/>
  <c r="X42" i="19"/>
  <c r="W43" i="19"/>
  <c r="X43" i="19"/>
  <c r="W44" i="19"/>
  <c r="X44" i="19"/>
  <c r="W45" i="19"/>
  <c r="X45" i="19"/>
  <c r="W46" i="19"/>
  <c r="X46" i="19"/>
  <c r="W47" i="19"/>
  <c r="X47" i="19"/>
  <c r="W48" i="19"/>
  <c r="X48" i="19"/>
  <c r="W49" i="19"/>
  <c r="X49" i="19"/>
  <c r="W50" i="19"/>
  <c r="X50" i="19"/>
  <c r="W51" i="19"/>
  <c r="X51" i="19"/>
  <c r="W52" i="19"/>
  <c r="X52" i="19"/>
  <c r="W53" i="19"/>
  <c r="X53" i="19"/>
  <c r="W54" i="19"/>
  <c r="X54" i="19"/>
  <c r="W55" i="19"/>
  <c r="X55" i="19"/>
  <c r="W56" i="19"/>
  <c r="X56" i="19"/>
  <c r="W57" i="19"/>
  <c r="X57" i="19"/>
  <c r="W58" i="19"/>
  <c r="X58" i="19"/>
  <c r="W59" i="19"/>
  <c r="X59" i="19"/>
  <c r="W60" i="19"/>
  <c r="X60" i="19"/>
  <c r="W61" i="19"/>
  <c r="X61" i="19"/>
  <c r="W62" i="19"/>
  <c r="X62" i="19"/>
  <c r="W63" i="19"/>
  <c r="X63" i="19"/>
  <c r="W64" i="19"/>
  <c r="X64" i="19"/>
  <c r="W65" i="19"/>
  <c r="X65" i="19"/>
  <c r="W66" i="19"/>
  <c r="X66" i="19"/>
  <c r="W67" i="19"/>
  <c r="X67" i="19"/>
  <c r="W68" i="19"/>
  <c r="X68" i="19"/>
  <c r="W69" i="19"/>
  <c r="X69" i="19"/>
  <c r="W70" i="19"/>
  <c r="X70" i="19"/>
  <c r="W71" i="19"/>
  <c r="X71" i="19"/>
  <c r="W72" i="19"/>
  <c r="X72" i="19"/>
  <c r="W73" i="19"/>
  <c r="X73" i="19"/>
  <c r="W74" i="19"/>
  <c r="X74" i="19"/>
  <c r="W75" i="19"/>
  <c r="X75" i="19"/>
  <c r="W76" i="19"/>
  <c r="X76" i="19"/>
  <c r="W77" i="19"/>
  <c r="X77" i="19"/>
  <c r="W78" i="19"/>
  <c r="X78" i="19"/>
  <c r="W79" i="19"/>
  <c r="X79" i="19"/>
  <c r="W80" i="19"/>
  <c r="X80" i="19"/>
  <c r="W81" i="19"/>
  <c r="X81" i="19"/>
  <c r="W82" i="19"/>
  <c r="X82" i="19"/>
  <c r="W83" i="19"/>
  <c r="X83" i="19"/>
  <c r="W84" i="19"/>
  <c r="X84" i="19"/>
  <c r="W85" i="19"/>
  <c r="X85" i="19"/>
  <c r="W86" i="19"/>
  <c r="X86" i="19"/>
  <c r="W87" i="19"/>
  <c r="X87" i="19"/>
  <c r="W88" i="19"/>
  <c r="X88" i="19"/>
  <c r="W89" i="19"/>
  <c r="X89" i="19"/>
  <c r="W90" i="19"/>
  <c r="X90" i="19"/>
  <c r="W91" i="19"/>
  <c r="X91" i="19"/>
  <c r="W92" i="19"/>
  <c r="X92" i="19"/>
  <c r="W93" i="19"/>
  <c r="X93" i="19"/>
  <c r="W94" i="19"/>
  <c r="X94" i="19"/>
  <c r="W95" i="19"/>
  <c r="X95" i="19"/>
  <c r="W96" i="19"/>
  <c r="X96" i="19"/>
  <c r="W97" i="19"/>
  <c r="X97" i="19"/>
  <c r="W98" i="19"/>
  <c r="X98" i="19"/>
  <c r="W99" i="19"/>
  <c r="X99" i="19"/>
  <c r="W100" i="19"/>
  <c r="X100" i="19"/>
  <c r="W101" i="19"/>
  <c r="X101" i="19"/>
  <c r="W102" i="19"/>
  <c r="X102" i="19"/>
  <c r="W103" i="19"/>
  <c r="X103" i="19"/>
  <c r="W104" i="19"/>
  <c r="X104" i="19"/>
  <c r="W105" i="19"/>
  <c r="X105" i="19"/>
  <c r="W106" i="19"/>
  <c r="X106" i="19"/>
  <c r="W107" i="19"/>
  <c r="X107" i="19"/>
  <c r="W108" i="19"/>
  <c r="X108" i="19"/>
  <c r="W109" i="19"/>
  <c r="X109" i="19"/>
  <c r="W110" i="19"/>
  <c r="X110" i="19"/>
  <c r="W111" i="19"/>
  <c r="X111" i="19"/>
  <c r="W112" i="19"/>
  <c r="X112" i="19"/>
  <c r="W113" i="19"/>
  <c r="X113" i="19"/>
  <c r="W114" i="19"/>
  <c r="X114" i="19"/>
  <c r="W115" i="19"/>
  <c r="X115" i="19"/>
  <c r="W116" i="19"/>
  <c r="X116" i="19"/>
  <c r="W117" i="19"/>
  <c r="X117" i="19"/>
  <c r="W118" i="19"/>
  <c r="X118" i="19"/>
  <c r="W119" i="19"/>
  <c r="X119" i="19"/>
  <c r="W120" i="19"/>
  <c r="X120" i="19"/>
  <c r="W121" i="19"/>
  <c r="X121" i="19"/>
  <c r="W122" i="19"/>
  <c r="X122" i="19"/>
  <c r="W123" i="19"/>
  <c r="X123" i="19"/>
  <c r="W124" i="19"/>
  <c r="X124" i="19"/>
  <c r="W125" i="19"/>
  <c r="X125" i="19"/>
  <c r="W126" i="19"/>
  <c r="X126" i="19"/>
  <c r="W127" i="19"/>
  <c r="X127" i="19"/>
  <c r="W128" i="19"/>
  <c r="X128" i="19"/>
  <c r="W129" i="19"/>
  <c r="X129" i="19"/>
  <c r="W130" i="19"/>
  <c r="X130" i="19"/>
  <c r="W131" i="19"/>
  <c r="X131" i="19"/>
  <c r="W132" i="19"/>
  <c r="X132" i="19"/>
  <c r="W133" i="19"/>
  <c r="X133" i="19"/>
  <c r="W134" i="19"/>
  <c r="X134" i="19"/>
  <c r="W135" i="19"/>
  <c r="X135" i="19"/>
  <c r="W136" i="19"/>
  <c r="X136" i="19"/>
  <c r="W137" i="19"/>
  <c r="X137" i="19"/>
  <c r="W138" i="19"/>
  <c r="X138" i="19"/>
  <c r="W139" i="19"/>
  <c r="X139" i="19"/>
  <c r="W140" i="19"/>
  <c r="X140" i="19"/>
  <c r="W141" i="19"/>
  <c r="X141" i="19"/>
  <c r="W142" i="19"/>
  <c r="X142" i="19"/>
  <c r="W143" i="19"/>
  <c r="X143" i="19"/>
  <c r="W144" i="19"/>
  <c r="X144" i="19"/>
  <c r="W145" i="19"/>
  <c r="X145" i="19"/>
  <c r="W146" i="19"/>
  <c r="X146" i="19"/>
  <c r="W147" i="19"/>
  <c r="X147" i="19"/>
  <c r="W148" i="19"/>
  <c r="X148" i="19"/>
  <c r="W149" i="19"/>
  <c r="X149" i="19"/>
  <c r="W150" i="19"/>
  <c r="X150" i="19"/>
  <c r="W151" i="19"/>
  <c r="X151" i="19"/>
  <c r="W152" i="19"/>
  <c r="X152" i="19"/>
  <c r="W153" i="19"/>
  <c r="X153" i="19"/>
  <c r="W154" i="19"/>
  <c r="X154" i="19"/>
  <c r="W155" i="19"/>
  <c r="X155" i="19"/>
  <c r="W156" i="19"/>
  <c r="X156" i="19"/>
  <c r="W157" i="19"/>
  <c r="X157" i="19"/>
  <c r="W158" i="19"/>
  <c r="X158" i="19"/>
  <c r="W159" i="19"/>
  <c r="X159" i="19"/>
  <c r="W160" i="19"/>
  <c r="X160" i="19"/>
  <c r="W161" i="19"/>
  <c r="X161" i="19"/>
  <c r="W162" i="19"/>
  <c r="X162" i="19"/>
  <c r="W163" i="19"/>
  <c r="X163" i="19"/>
  <c r="W164" i="19"/>
  <c r="X164" i="19"/>
  <c r="W165" i="19"/>
  <c r="X165" i="19"/>
  <c r="W166" i="19"/>
  <c r="X166" i="19"/>
  <c r="W167" i="19"/>
  <c r="X167" i="19"/>
  <c r="W168" i="19"/>
  <c r="X168" i="19"/>
  <c r="W169" i="19"/>
  <c r="X169" i="19"/>
  <c r="W170" i="19"/>
  <c r="X170" i="19"/>
  <c r="W171" i="19"/>
  <c r="X171" i="19"/>
  <c r="W172" i="19"/>
  <c r="X172" i="19"/>
  <c r="W173" i="19"/>
  <c r="X173" i="19"/>
  <c r="W174" i="19"/>
  <c r="X174" i="19"/>
  <c r="W175" i="19"/>
  <c r="X175" i="19"/>
  <c r="W176" i="19"/>
  <c r="X176" i="19"/>
  <c r="W177" i="19"/>
  <c r="X177" i="19"/>
  <c r="W178" i="19"/>
  <c r="X178" i="19"/>
  <c r="W179" i="19"/>
  <c r="X179" i="19"/>
  <c r="W180" i="19"/>
  <c r="X180" i="19"/>
  <c r="W181" i="19"/>
  <c r="X181" i="19"/>
  <c r="W182" i="19"/>
  <c r="X182" i="19"/>
  <c r="W183" i="19"/>
  <c r="X183" i="19"/>
  <c r="W184" i="19"/>
  <c r="X184" i="19"/>
  <c r="W185" i="19"/>
  <c r="X185" i="19"/>
  <c r="W186" i="19"/>
  <c r="X186" i="19"/>
  <c r="W187" i="19"/>
  <c r="X187" i="19"/>
  <c r="W188" i="19"/>
  <c r="X188" i="19"/>
  <c r="W189" i="19"/>
  <c r="X189" i="19"/>
  <c r="W190" i="19"/>
  <c r="X190" i="19"/>
  <c r="W191" i="19"/>
  <c r="X191" i="19"/>
  <c r="W192" i="19"/>
  <c r="X192" i="19"/>
  <c r="W193" i="19"/>
  <c r="X193" i="19"/>
  <c r="W194" i="19"/>
  <c r="X194" i="19"/>
  <c r="W195" i="19"/>
  <c r="X195" i="19"/>
  <c r="W196" i="19"/>
  <c r="X196" i="19"/>
  <c r="W197" i="19"/>
  <c r="X197" i="19"/>
  <c r="W198" i="19"/>
  <c r="X198" i="19"/>
  <c r="W199" i="19"/>
  <c r="X199" i="19"/>
  <c r="W200" i="19"/>
  <c r="X200" i="19"/>
  <c r="W201" i="19"/>
  <c r="X201" i="19"/>
  <c r="W202" i="19"/>
  <c r="X202" i="19"/>
  <c r="W203" i="19"/>
  <c r="X203" i="19"/>
  <c r="W204" i="19"/>
  <c r="X204" i="19"/>
  <c r="W205" i="19"/>
  <c r="X205" i="19"/>
  <c r="W206" i="19"/>
  <c r="X206" i="19"/>
  <c r="W207" i="19"/>
  <c r="X207" i="19"/>
  <c r="W208" i="19"/>
  <c r="X208" i="19"/>
  <c r="W209" i="19"/>
  <c r="X209" i="19"/>
  <c r="W210" i="19"/>
  <c r="X210" i="19"/>
  <c r="W211" i="19"/>
  <c r="X211" i="19"/>
  <c r="W212" i="19"/>
  <c r="X212" i="19"/>
  <c r="W213" i="19"/>
  <c r="X213" i="19"/>
  <c r="W214" i="19"/>
  <c r="X214" i="19"/>
  <c r="W215" i="19"/>
  <c r="X215" i="19"/>
  <c r="W216" i="19"/>
  <c r="X216" i="19"/>
  <c r="W217" i="19"/>
  <c r="X217" i="19"/>
  <c r="W218" i="19"/>
  <c r="X218" i="19"/>
  <c r="W219" i="19"/>
  <c r="X219" i="19"/>
  <c r="W220" i="19"/>
  <c r="X220" i="19"/>
  <c r="W221" i="19"/>
  <c r="X221" i="19"/>
  <c r="W222" i="19"/>
  <c r="X222" i="19"/>
  <c r="W223" i="19"/>
  <c r="X223" i="19"/>
  <c r="W224" i="19"/>
  <c r="X224" i="19"/>
  <c r="W225" i="19"/>
  <c r="X225" i="19"/>
  <c r="W226" i="19"/>
  <c r="X226" i="19"/>
  <c r="W227" i="19"/>
  <c r="X227" i="19"/>
  <c r="W228" i="19"/>
  <c r="X228" i="19"/>
  <c r="W229" i="19"/>
  <c r="X229" i="19"/>
  <c r="W230" i="19"/>
  <c r="X230" i="19"/>
  <c r="W231" i="19"/>
  <c r="X231" i="19"/>
  <c r="W232" i="19"/>
  <c r="X232" i="19"/>
  <c r="W233" i="19"/>
  <c r="X233" i="19"/>
  <c r="W234" i="19"/>
  <c r="X234" i="19"/>
  <c r="W235" i="19"/>
  <c r="X235" i="19"/>
  <c r="W236" i="19"/>
  <c r="X236" i="19"/>
  <c r="W237" i="19"/>
  <c r="X237" i="19"/>
  <c r="W238" i="19"/>
  <c r="X238" i="19"/>
  <c r="W239" i="19"/>
  <c r="X239" i="19"/>
  <c r="W240" i="19"/>
  <c r="X240" i="19"/>
  <c r="W241" i="19"/>
  <c r="X241" i="19"/>
  <c r="W242" i="19"/>
  <c r="X242" i="19"/>
  <c r="W243" i="19"/>
  <c r="X243" i="19"/>
  <c r="W244" i="19"/>
  <c r="X244" i="19"/>
  <c r="W245" i="19"/>
  <c r="X245" i="19"/>
  <c r="W246" i="19"/>
  <c r="X246" i="19"/>
  <c r="W247" i="19"/>
  <c r="X247" i="19"/>
  <c r="W248" i="19"/>
  <c r="X248" i="19"/>
  <c r="W249" i="19"/>
  <c r="X249" i="19"/>
  <c r="W250" i="19"/>
  <c r="X250" i="19"/>
  <c r="W251" i="19"/>
  <c r="X251" i="19"/>
  <c r="W252" i="19"/>
  <c r="X252" i="19"/>
  <c r="W253" i="19"/>
  <c r="X253" i="19"/>
  <c r="W254" i="19"/>
  <c r="X254" i="19"/>
  <c r="W255" i="19"/>
  <c r="X255" i="19"/>
  <c r="W256" i="19"/>
  <c r="X256" i="19"/>
  <c r="W257" i="19"/>
  <c r="X257" i="19"/>
  <c r="W258" i="19"/>
  <c r="X258" i="19"/>
  <c r="W259" i="19"/>
  <c r="X259" i="19"/>
  <c r="W260" i="19"/>
  <c r="X260" i="19"/>
  <c r="W261" i="19"/>
  <c r="X261" i="19"/>
  <c r="W262" i="19"/>
  <c r="X262" i="19"/>
  <c r="W263" i="19"/>
  <c r="X263" i="19"/>
  <c r="W264" i="19"/>
  <c r="X264" i="19"/>
  <c r="W265" i="19"/>
  <c r="X265" i="19"/>
  <c r="W266" i="19"/>
  <c r="X266" i="19"/>
  <c r="W267" i="19"/>
  <c r="X267" i="19"/>
  <c r="W268" i="19"/>
  <c r="X268" i="19"/>
  <c r="W269" i="19"/>
  <c r="X269" i="19"/>
  <c r="W270" i="19"/>
  <c r="X270" i="19"/>
  <c r="W271" i="19"/>
  <c r="X271" i="19"/>
  <c r="W272" i="19"/>
  <c r="X272" i="19"/>
  <c r="W273" i="19"/>
  <c r="X273" i="19"/>
  <c r="W274" i="19"/>
  <c r="X274" i="19"/>
  <c r="W275" i="19"/>
  <c r="X275" i="19"/>
  <c r="W276" i="19"/>
  <c r="X276" i="19"/>
  <c r="W277" i="19"/>
  <c r="X277" i="19"/>
  <c r="W278" i="19"/>
  <c r="X278" i="19"/>
  <c r="W279" i="19"/>
  <c r="X279" i="19"/>
  <c r="W280" i="19"/>
  <c r="X280" i="19"/>
  <c r="W281" i="19"/>
  <c r="X281" i="19"/>
  <c r="W282" i="19"/>
  <c r="X282" i="19"/>
  <c r="W283" i="19"/>
  <c r="X283" i="19"/>
  <c r="W284" i="19"/>
  <c r="X284" i="19"/>
  <c r="W285" i="19"/>
  <c r="X285" i="19"/>
  <c r="W286" i="19"/>
  <c r="X286" i="19"/>
  <c r="W287" i="19"/>
  <c r="X287" i="19"/>
  <c r="W288" i="19"/>
  <c r="X288" i="19"/>
  <c r="W289" i="19"/>
  <c r="X289" i="19"/>
  <c r="W290" i="19"/>
  <c r="X290" i="19"/>
  <c r="W291" i="19"/>
  <c r="X291" i="19"/>
  <c r="W292" i="19"/>
  <c r="X292" i="19"/>
  <c r="W293" i="19"/>
  <c r="X293" i="19"/>
  <c r="W294" i="19"/>
  <c r="X294" i="19"/>
  <c r="W295" i="19"/>
  <c r="X295" i="19"/>
  <c r="W296" i="19"/>
  <c r="X296" i="19"/>
  <c r="W297" i="19"/>
  <c r="X297" i="19"/>
  <c r="W298" i="19"/>
  <c r="X298" i="19"/>
  <c r="W299" i="19"/>
  <c r="X299" i="19"/>
  <c r="W300" i="19"/>
  <c r="X300" i="19"/>
  <c r="W301" i="19"/>
  <c r="X301" i="19"/>
  <c r="W302" i="19"/>
  <c r="X302" i="19"/>
  <c r="W303" i="19"/>
  <c r="X303" i="19"/>
  <c r="W304" i="19"/>
  <c r="X304" i="19"/>
  <c r="W305" i="19"/>
  <c r="X305" i="19"/>
  <c r="W306" i="19"/>
  <c r="X306" i="19"/>
  <c r="W307" i="19"/>
  <c r="X307" i="19"/>
  <c r="W308" i="19"/>
  <c r="X308" i="19"/>
  <c r="W309" i="19"/>
  <c r="X309" i="19"/>
  <c r="W310" i="19"/>
  <c r="X310" i="19"/>
  <c r="W311" i="19"/>
  <c r="X311" i="19"/>
  <c r="W312" i="19"/>
  <c r="X312" i="19"/>
  <c r="W13" i="19"/>
  <c r="X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C61" i="19"/>
  <c r="AC62" i="19"/>
  <c r="AC63" i="19"/>
  <c r="AC64" i="19"/>
  <c r="AC65" i="19"/>
  <c r="AC66" i="19"/>
  <c r="AC67" i="19"/>
  <c r="AC68" i="19"/>
  <c r="AC69" i="19"/>
  <c r="AC70" i="19"/>
  <c r="AC71" i="19"/>
  <c r="AC72" i="19"/>
  <c r="AC73" i="19"/>
  <c r="AC74" i="19"/>
  <c r="AC75" i="19"/>
  <c r="AC76" i="19"/>
  <c r="AC77" i="19"/>
  <c r="AC78" i="19"/>
  <c r="AC79" i="19"/>
  <c r="AC80" i="19"/>
  <c r="AC81" i="19"/>
  <c r="AC82" i="19"/>
  <c r="AC83" i="19"/>
  <c r="AC84" i="19"/>
  <c r="AC85" i="19"/>
  <c r="AC86" i="19"/>
  <c r="AC87" i="19"/>
  <c r="AC88" i="19"/>
  <c r="AC89" i="19"/>
  <c r="AC90" i="19"/>
  <c r="AC91" i="19"/>
  <c r="AC92" i="19"/>
  <c r="AC93" i="19"/>
  <c r="AC94" i="19"/>
  <c r="AC95" i="19"/>
  <c r="AC96" i="19"/>
  <c r="AC97" i="19"/>
  <c r="AC98" i="19"/>
  <c r="AC99" i="19"/>
  <c r="AC100" i="19"/>
  <c r="AC101" i="19"/>
  <c r="AC102" i="19"/>
  <c r="AC103" i="19"/>
  <c r="AC104" i="19"/>
  <c r="AC105" i="19"/>
  <c r="AC106" i="19"/>
  <c r="AC107" i="19"/>
  <c r="AC108" i="19"/>
  <c r="AC109" i="19"/>
  <c r="AC110" i="19"/>
  <c r="AC111" i="19"/>
  <c r="AC112" i="19"/>
  <c r="AC113" i="19"/>
  <c r="AC114" i="19"/>
  <c r="AC115" i="19"/>
  <c r="AC116" i="19"/>
  <c r="AC117" i="19"/>
  <c r="AC118" i="19"/>
  <c r="AC119" i="19"/>
  <c r="AC120" i="19"/>
  <c r="AC121" i="19"/>
  <c r="AC122" i="19"/>
  <c r="AC123" i="19"/>
  <c r="AC124" i="19"/>
  <c r="AC125" i="19"/>
  <c r="AC126" i="19"/>
  <c r="AC127" i="19"/>
  <c r="AC128" i="19"/>
  <c r="AC129" i="19"/>
  <c r="AC130" i="19"/>
  <c r="AC131" i="19"/>
  <c r="AC132" i="19"/>
  <c r="AC133" i="19"/>
  <c r="AC134" i="19"/>
  <c r="AC135" i="19"/>
  <c r="AC136" i="19"/>
  <c r="AC137" i="19"/>
  <c r="AC138" i="19"/>
  <c r="AC139" i="19"/>
  <c r="AC140" i="19"/>
  <c r="AC141" i="19"/>
  <c r="AC142" i="19"/>
  <c r="AC143" i="19"/>
  <c r="AC144" i="19"/>
  <c r="AC145" i="19"/>
  <c r="AC146" i="19"/>
  <c r="AC147" i="19"/>
  <c r="AC148" i="19"/>
  <c r="AC149" i="19"/>
  <c r="AC150" i="19"/>
  <c r="AC151" i="19"/>
  <c r="AC152" i="19"/>
  <c r="AC153" i="19"/>
  <c r="AC154" i="19"/>
  <c r="AC155" i="19"/>
  <c r="AC156" i="19"/>
  <c r="AC157" i="19"/>
  <c r="AC158" i="19"/>
  <c r="AC159" i="19"/>
  <c r="AC160" i="19"/>
  <c r="AC161" i="19"/>
  <c r="AC162" i="19"/>
  <c r="AC163" i="19"/>
  <c r="AC164" i="19"/>
  <c r="AC165" i="19"/>
  <c r="AC166" i="19"/>
  <c r="AC167" i="19"/>
  <c r="AC168" i="19"/>
  <c r="AC169" i="19"/>
  <c r="AC170" i="19"/>
  <c r="AC171" i="19"/>
  <c r="AC172" i="19"/>
  <c r="AC173" i="19"/>
  <c r="AC174" i="19"/>
  <c r="AC175" i="19"/>
  <c r="AC176" i="19"/>
  <c r="AC177" i="19"/>
  <c r="AC178" i="19"/>
  <c r="AC179" i="19"/>
  <c r="AC180" i="19"/>
  <c r="AC181" i="19"/>
  <c r="AC182" i="19"/>
  <c r="AC183" i="19"/>
  <c r="AC184" i="19"/>
  <c r="AC185" i="19"/>
  <c r="AC186" i="19"/>
  <c r="AC187" i="19"/>
  <c r="AC188" i="19"/>
  <c r="AC189" i="19"/>
  <c r="AC190" i="19"/>
  <c r="AC191" i="19"/>
  <c r="AC192" i="19"/>
  <c r="AC193" i="19"/>
  <c r="AC194" i="19"/>
  <c r="AC195" i="19"/>
  <c r="AC196" i="19"/>
  <c r="AC197" i="19"/>
  <c r="AC198" i="19"/>
  <c r="AC199" i="19"/>
  <c r="AC200" i="19"/>
  <c r="AC201" i="19"/>
  <c r="AC202" i="19"/>
  <c r="AC203" i="19"/>
  <c r="AC204" i="19"/>
  <c r="AC205" i="19"/>
  <c r="AC206" i="19"/>
  <c r="AC207" i="19"/>
  <c r="AC208" i="19"/>
  <c r="AC209" i="19"/>
  <c r="AC210" i="19"/>
  <c r="AC211" i="19"/>
  <c r="AC212" i="19"/>
  <c r="AC213" i="19"/>
  <c r="AC214" i="19"/>
  <c r="AC215" i="19"/>
  <c r="AC216" i="19"/>
  <c r="AC217" i="19"/>
  <c r="AC218" i="19"/>
  <c r="AC219" i="19"/>
  <c r="AC220" i="19"/>
  <c r="AC221" i="19"/>
  <c r="AC222" i="19"/>
  <c r="AC223" i="19"/>
  <c r="AC224" i="19"/>
  <c r="AC225" i="19"/>
  <c r="AC226" i="19"/>
  <c r="AC227" i="19"/>
  <c r="AC228" i="19"/>
  <c r="AC229" i="19"/>
  <c r="AC230" i="19"/>
  <c r="AC231" i="19"/>
  <c r="AC232" i="19"/>
  <c r="AC233" i="19"/>
  <c r="AC234" i="19"/>
  <c r="AC235" i="19"/>
  <c r="AC236" i="19"/>
  <c r="AC237" i="19"/>
  <c r="AC238" i="19"/>
  <c r="AC239" i="19"/>
  <c r="AC240" i="19"/>
  <c r="AC241" i="19"/>
  <c r="AC242" i="19"/>
  <c r="AC243" i="19"/>
  <c r="AC244" i="19"/>
  <c r="AC245" i="19"/>
  <c r="AC246" i="19"/>
  <c r="AC247" i="19"/>
  <c r="AC248" i="19"/>
  <c r="AC249" i="19"/>
  <c r="AC250" i="19"/>
  <c r="AC251" i="19"/>
  <c r="AC252" i="19"/>
  <c r="AC253" i="19"/>
  <c r="AC254" i="19"/>
  <c r="AC255" i="19"/>
  <c r="AC256" i="19"/>
  <c r="AC257" i="19"/>
  <c r="AC258" i="19"/>
  <c r="AC259" i="19"/>
  <c r="AC260" i="19"/>
  <c r="AC261" i="19"/>
  <c r="AC262" i="19"/>
  <c r="AC263" i="19"/>
  <c r="AC264" i="19"/>
  <c r="AC265" i="19"/>
  <c r="AC266" i="19"/>
  <c r="AC267" i="19"/>
  <c r="AC268" i="19"/>
  <c r="AC269" i="19"/>
  <c r="AC270" i="19"/>
  <c r="AC271" i="19"/>
  <c r="AC272" i="19"/>
  <c r="AC273" i="19"/>
  <c r="AC274" i="19"/>
  <c r="AC275" i="19"/>
  <c r="AC276" i="19"/>
  <c r="AC277" i="19"/>
  <c r="AC278" i="19"/>
  <c r="AC279" i="19"/>
  <c r="AC280" i="19"/>
  <c r="AC281" i="19"/>
  <c r="AC282" i="19"/>
  <c r="AC283" i="19"/>
  <c r="AC284" i="19"/>
  <c r="AC285" i="19"/>
  <c r="AC286" i="19"/>
  <c r="AC287" i="19"/>
  <c r="AC288" i="19"/>
  <c r="AC289" i="19"/>
  <c r="AC290" i="19"/>
  <c r="AC291" i="19"/>
  <c r="AC292" i="19"/>
  <c r="AC293" i="19"/>
  <c r="AC294" i="19"/>
  <c r="AC295" i="19"/>
  <c r="AC296" i="19"/>
  <c r="AC297" i="19"/>
  <c r="AC298" i="19"/>
  <c r="AC299" i="19"/>
  <c r="AC300" i="19"/>
  <c r="AC301" i="19"/>
  <c r="AC302" i="19"/>
  <c r="AC303" i="19"/>
  <c r="AC304" i="19"/>
  <c r="AC305" i="19"/>
  <c r="AC306" i="19"/>
  <c r="AC307" i="19"/>
  <c r="AC308" i="19"/>
  <c r="AC309" i="19"/>
  <c r="AC310" i="19"/>
  <c r="AC311" i="19"/>
  <c r="AC312" i="19"/>
  <c r="AD13" i="19"/>
  <c r="R12" i="4" l="1"/>
  <c r="R16" i="4"/>
  <c r="R20" i="4"/>
  <c r="R24" i="4"/>
  <c r="R28" i="4"/>
  <c r="R32" i="4"/>
  <c r="R36" i="4"/>
  <c r="R40" i="4"/>
  <c r="R44" i="4"/>
  <c r="R48" i="4"/>
  <c r="R143" i="4"/>
  <c r="R170" i="4"/>
  <c r="R294" i="4"/>
  <c r="R298" i="4"/>
  <c r="R178" i="4"/>
  <c r="R191" i="4"/>
  <c r="R199" i="4"/>
  <c r="R14" i="4"/>
  <c r="R18" i="4"/>
  <c r="R22" i="4"/>
  <c r="R26" i="4"/>
  <c r="R30" i="4"/>
  <c r="R34" i="4"/>
  <c r="R38" i="4"/>
  <c r="R42" i="4"/>
  <c r="R46" i="4"/>
  <c r="R50" i="4"/>
  <c r="R54" i="4"/>
  <c r="R157" i="4"/>
  <c r="R161" i="4"/>
  <c r="R165" i="4"/>
  <c r="R278" i="4"/>
  <c r="R282" i="4"/>
  <c r="R310" i="4"/>
  <c r="R290" i="3"/>
  <c r="R294" i="3"/>
  <c r="R25" i="3"/>
  <c r="R29" i="3"/>
  <c r="AK16" i="3"/>
  <c r="W313" i="4"/>
  <c r="A65" i="4"/>
  <c r="AK15" i="4"/>
  <c r="R15" i="4"/>
  <c r="A18" i="4"/>
  <c r="A13" i="4"/>
  <c r="AK13" i="4"/>
  <c r="AL13" i="4" s="1"/>
  <c r="AK14" i="4"/>
  <c r="AL14" i="4" s="1"/>
  <c r="AK19" i="3"/>
  <c r="A22" i="3"/>
  <c r="A61" i="3"/>
  <c r="W313" i="3"/>
  <c r="R19" i="3"/>
  <c r="AK18" i="4"/>
  <c r="R52" i="4"/>
  <c r="R56" i="4"/>
  <c r="R60" i="4"/>
  <c r="AK10" i="4"/>
  <c r="AL16" i="4" s="1"/>
  <c r="AL23" i="4"/>
  <c r="AL27" i="4"/>
  <c r="AL39" i="4"/>
  <c r="AL43" i="4"/>
  <c r="AL55" i="4"/>
  <c r="AL59" i="4"/>
  <c r="AL26" i="4"/>
  <c r="AL30" i="4"/>
  <c r="AL42" i="4"/>
  <c r="AL46" i="4"/>
  <c r="R58" i="4"/>
  <c r="AL58" i="4"/>
  <c r="R17" i="4"/>
  <c r="AL17" i="4"/>
  <c r="R21" i="4"/>
  <c r="R25" i="4"/>
  <c r="AL25" i="4"/>
  <c r="R29" i="4"/>
  <c r="AL33" i="4"/>
  <c r="AL37" i="4"/>
  <c r="AL41" i="4"/>
  <c r="AL49" i="4"/>
  <c r="AL53" i="4"/>
  <c r="AL57" i="4"/>
  <c r="X313" i="4"/>
  <c r="W316" i="4" s="1"/>
  <c r="A15" i="4"/>
  <c r="A19" i="4"/>
  <c r="A23" i="4"/>
  <c r="A27" i="4"/>
  <c r="A31" i="4"/>
  <c r="A35" i="4"/>
  <c r="A39" i="4"/>
  <c r="A43" i="4"/>
  <c r="A47" i="4"/>
  <c r="A51" i="4"/>
  <c r="A55" i="4"/>
  <c r="A59" i="4"/>
  <c r="AK61" i="4"/>
  <c r="AL61" i="4" s="1"/>
  <c r="P66" i="4"/>
  <c r="U66" i="4" s="1"/>
  <c r="R66" i="4" s="1"/>
  <c r="P67" i="4"/>
  <c r="U67" i="4" s="1"/>
  <c r="AL68" i="4"/>
  <c r="AL72" i="4"/>
  <c r="AL76" i="4"/>
  <c r="AL80" i="4"/>
  <c r="AL147" i="4"/>
  <c r="AL195" i="4"/>
  <c r="AL227" i="4"/>
  <c r="T313" i="4"/>
  <c r="Z82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68" i="4"/>
  <c r="A269" i="4"/>
  <c r="A270" i="4"/>
  <c r="A267" i="4"/>
  <c r="A263" i="4"/>
  <c r="A259" i="4"/>
  <c r="A255" i="4"/>
  <c r="A251" i="4"/>
  <c r="A247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264" i="4"/>
  <c r="A260" i="4"/>
  <c r="A256" i="4"/>
  <c r="A252" i="4"/>
  <c r="A248" i="4"/>
  <c r="A244" i="4"/>
  <c r="A265" i="4"/>
  <c r="A261" i="4"/>
  <c r="A257" i="4"/>
  <c r="A253" i="4"/>
  <c r="A249" i="4"/>
  <c r="A245" i="4"/>
  <c r="A266" i="4"/>
  <c r="A262" i="4"/>
  <c r="A258" i="4"/>
  <c r="A254" i="4"/>
  <c r="A250" i="4"/>
  <c r="A246" i="4"/>
  <c r="A176" i="4"/>
  <c r="A172" i="4"/>
  <c r="A168" i="4"/>
  <c r="A164" i="4"/>
  <c r="A160" i="4"/>
  <c r="A156" i="4"/>
  <c r="A177" i="4"/>
  <c r="A173" i="4"/>
  <c r="A169" i="4"/>
  <c r="A165" i="4"/>
  <c r="A161" i="4"/>
  <c r="A157" i="4"/>
  <c r="A153" i="4"/>
  <c r="A178" i="4"/>
  <c r="A174" i="4"/>
  <c r="A170" i="4"/>
  <c r="A152" i="4"/>
  <c r="A149" i="4"/>
  <c r="A145" i="4"/>
  <c r="A141" i="4"/>
  <c r="A179" i="4"/>
  <c r="A167" i="4"/>
  <c r="A162" i="4"/>
  <c r="A159" i="4"/>
  <c r="A154" i="4"/>
  <c r="A150" i="4"/>
  <c r="A146" i="4"/>
  <c r="A142" i="4"/>
  <c r="A175" i="4"/>
  <c r="A147" i="4"/>
  <c r="A143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158" i="4"/>
  <c r="A155" i="4"/>
  <c r="A148" i="4"/>
  <c r="A79" i="4"/>
  <c r="A75" i="4"/>
  <c r="A71" i="4"/>
  <c r="A67" i="4"/>
  <c r="A151" i="4"/>
  <c r="A144" i="4"/>
  <c r="A82" i="4"/>
  <c r="A78" i="4"/>
  <c r="A74" i="4"/>
  <c r="A70" i="4"/>
  <c r="A66" i="4"/>
  <c r="A62" i="4"/>
  <c r="A140" i="4"/>
  <c r="A81" i="4"/>
  <c r="A77" i="4"/>
  <c r="A73" i="4"/>
  <c r="A69" i="4"/>
  <c r="A171" i="4"/>
  <c r="A166" i="4"/>
  <c r="A163" i="4"/>
  <c r="A80" i="4"/>
  <c r="A76" i="4"/>
  <c r="A72" i="4"/>
  <c r="A68" i="4"/>
  <c r="A64" i="4"/>
  <c r="A16" i="4"/>
  <c r="A20" i="4"/>
  <c r="A24" i="4"/>
  <c r="A28" i="4"/>
  <c r="A32" i="4"/>
  <c r="A36" i="4"/>
  <c r="A40" i="4"/>
  <c r="A44" i="4"/>
  <c r="A48" i="4"/>
  <c r="A52" i="4"/>
  <c r="A56" i="4"/>
  <c r="A60" i="4"/>
  <c r="A61" i="4"/>
  <c r="R67" i="4"/>
  <c r="AL67" i="4"/>
  <c r="AL71" i="4"/>
  <c r="AL75" i="4"/>
  <c r="AL79" i="4"/>
  <c r="AL82" i="4"/>
  <c r="AL151" i="4"/>
  <c r="A17" i="4"/>
  <c r="A21" i="4"/>
  <c r="A25" i="4"/>
  <c r="A29" i="4"/>
  <c r="A33" i="4"/>
  <c r="A37" i="4"/>
  <c r="A41" i="4"/>
  <c r="A45" i="4"/>
  <c r="A49" i="4"/>
  <c r="A53" i="4"/>
  <c r="A57" i="4"/>
  <c r="P61" i="4"/>
  <c r="U61" i="4" s="1"/>
  <c r="R61" i="4" s="1"/>
  <c r="R63" i="4"/>
  <c r="AK63" i="4"/>
  <c r="AL63" i="4" s="1"/>
  <c r="R65" i="4"/>
  <c r="AK65" i="4"/>
  <c r="AL65" i="4" s="1"/>
  <c r="AL66" i="4"/>
  <c r="AL70" i="4"/>
  <c r="AL74" i="4"/>
  <c r="AL78" i="4"/>
  <c r="AL144" i="4"/>
  <c r="AL148" i="4"/>
  <c r="AL150" i="4"/>
  <c r="AL179" i="4"/>
  <c r="AL211" i="4"/>
  <c r="A22" i="4"/>
  <c r="A26" i="4"/>
  <c r="A30" i="4"/>
  <c r="A34" i="4"/>
  <c r="A38" i="4"/>
  <c r="A42" i="4"/>
  <c r="A46" i="4"/>
  <c r="A50" i="4"/>
  <c r="A54" i="4"/>
  <c r="A58" i="4"/>
  <c r="A63" i="4"/>
  <c r="AL69" i="4"/>
  <c r="AL73" i="4"/>
  <c r="AL77" i="4"/>
  <c r="AL81" i="4"/>
  <c r="AL139" i="4"/>
  <c r="AL143" i="4"/>
  <c r="AL154" i="4"/>
  <c r="AL162" i="4"/>
  <c r="AK84" i="4"/>
  <c r="AL84" i="4" s="1"/>
  <c r="AK86" i="4"/>
  <c r="AL86" i="4" s="1"/>
  <c r="AK88" i="4"/>
  <c r="AL88" i="4" s="1"/>
  <c r="AK90" i="4"/>
  <c r="AL90" i="4" s="1"/>
  <c r="AK92" i="4"/>
  <c r="AL92" i="4" s="1"/>
  <c r="AK94" i="4"/>
  <c r="AL94" i="4" s="1"/>
  <c r="AK96" i="4"/>
  <c r="AL96" i="4" s="1"/>
  <c r="AK98" i="4"/>
  <c r="AL98" i="4" s="1"/>
  <c r="AK100" i="4"/>
  <c r="AL100" i="4" s="1"/>
  <c r="AL102" i="4"/>
  <c r="AL106" i="4"/>
  <c r="AL110" i="4"/>
  <c r="AL114" i="4"/>
  <c r="AL118" i="4"/>
  <c r="AL122" i="4"/>
  <c r="AL126" i="4"/>
  <c r="AL130" i="4"/>
  <c r="AL134" i="4"/>
  <c r="AL138" i="4"/>
  <c r="AL145" i="4"/>
  <c r="AL158" i="4"/>
  <c r="AL178" i="4"/>
  <c r="AL192" i="4"/>
  <c r="AL208" i="4"/>
  <c r="AL224" i="4"/>
  <c r="AL240" i="4"/>
  <c r="AL242" i="4"/>
  <c r="AK105" i="4"/>
  <c r="AL105" i="4" s="1"/>
  <c r="AK109" i="4"/>
  <c r="AL109" i="4" s="1"/>
  <c r="AK113" i="4"/>
  <c r="AL113" i="4" s="1"/>
  <c r="AK117" i="4"/>
  <c r="AL117" i="4" s="1"/>
  <c r="AK121" i="4"/>
  <c r="AL121" i="4" s="1"/>
  <c r="AK125" i="4"/>
  <c r="AL125" i="4" s="1"/>
  <c r="AK129" i="4"/>
  <c r="AL129" i="4" s="1"/>
  <c r="AK133" i="4"/>
  <c r="AL133" i="4" s="1"/>
  <c r="AK137" i="4"/>
  <c r="AL137" i="4" s="1"/>
  <c r="AL142" i="4"/>
  <c r="R147" i="4"/>
  <c r="AL149" i="4"/>
  <c r="AL157" i="4"/>
  <c r="AL166" i="4"/>
  <c r="AL171" i="4"/>
  <c r="AL173" i="4"/>
  <c r="AL187" i="4"/>
  <c r="AL203" i="4"/>
  <c r="AL219" i="4"/>
  <c r="AL235" i="4"/>
  <c r="AL237" i="4"/>
  <c r="AK83" i="4"/>
  <c r="AL83" i="4" s="1"/>
  <c r="AK85" i="4"/>
  <c r="AL85" i="4" s="1"/>
  <c r="AK87" i="4"/>
  <c r="AL87" i="4" s="1"/>
  <c r="AK89" i="4"/>
  <c r="AL89" i="4" s="1"/>
  <c r="AK91" i="4"/>
  <c r="AL91" i="4" s="1"/>
  <c r="AK93" i="4"/>
  <c r="AL93" i="4" s="1"/>
  <c r="AK95" i="4"/>
  <c r="AL95" i="4" s="1"/>
  <c r="AK97" i="4"/>
  <c r="AL97" i="4" s="1"/>
  <c r="AK99" i="4"/>
  <c r="AL99" i="4" s="1"/>
  <c r="AK101" i="4"/>
  <c r="AL101" i="4" s="1"/>
  <c r="P103" i="4"/>
  <c r="U103" i="4" s="1"/>
  <c r="R103" i="4" s="1"/>
  <c r="AK104" i="4"/>
  <c r="AL104" i="4" s="1"/>
  <c r="P107" i="4"/>
  <c r="U107" i="4" s="1"/>
  <c r="R107" i="4" s="1"/>
  <c r="AK108" i="4"/>
  <c r="AL108" i="4" s="1"/>
  <c r="P111" i="4"/>
  <c r="U111" i="4" s="1"/>
  <c r="R111" i="4" s="1"/>
  <c r="AK112" i="4"/>
  <c r="AL112" i="4" s="1"/>
  <c r="P115" i="4"/>
  <c r="U115" i="4" s="1"/>
  <c r="R115" i="4" s="1"/>
  <c r="AK116" i="4"/>
  <c r="AL116" i="4" s="1"/>
  <c r="P119" i="4"/>
  <c r="U119" i="4" s="1"/>
  <c r="R119" i="4" s="1"/>
  <c r="AK120" i="4"/>
  <c r="AL120" i="4" s="1"/>
  <c r="P123" i="4"/>
  <c r="U123" i="4" s="1"/>
  <c r="R123" i="4" s="1"/>
  <c r="AK124" i="4"/>
  <c r="AL124" i="4" s="1"/>
  <c r="P127" i="4"/>
  <c r="U127" i="4" s="1"/>
  <c r="R127" i="4" s="1"/>
  <c r="AK128" i="4"/>
  <c r="AL128" i="4" s="1"/>
  <c r="P131" i="4"/>
  <c r="U131" i="4" s="1"/>
  <c r="R131" i="4" s="1"/>
  <c r="AK132" i="4"/>
  <c r="AL132" i="4" s="1"/>
  <c r="P135" i="4"/>
  <c r="U135" i="4" s="1"/>
  <c r="R135" i="4" s="1"/>
  <c r="AK136" i="4"/>
  <c r="AL136" i="4" s="1"/>
  <c r="P139" i="4"/>
  <c r="U139" i="4" s="1"/>
  <c r="P140" i="4"/>
  <c r="U140" i="4" s="1"/>
  <c r="P146" i="4"/>
  <c r="U146" i="4" s="1"/>
  <c r="AL146" i="4"/>
  <c r="AL153" i="4"/>
  <c r="AL165" i="4"/>
  <c r="AL170" i="4"/>
  <c r="AL191" i="4"/>
  <c r="AL207" i="4"/>
  <c r="AL223" i="4"/>
  <c r="AL239" i="4"/>
  <c r="AL103" i="4"/>
  <c r="P106" i="4"/>
  <c r="U106" i="4" s="1"/>
  <c r="R106" i="4" s="1"/>
  <c r="AL107" i="4"/>
  <c r="P110" i="4"/>
  <c r="U110" i="4" s="1"/>
  <c r="R110" i="4" s="1"/>
  <c r="AL111" i="4"/>
  <c r="P114" i="4"/>
  <c r="U114" i="4" s="1"/>
  <c r="R114" i="4" s="1"/>
  <c r="AL115" i="4"/>
  <c r="P118" i="4"/>
  <c r="U118" i="4" s="1"/>
  <c r="R118" i="4" s="1"/>
  <c r="AL119" i="4"/>
  <c r="P122" i="4"/>
  <c r="U122" i="4" s="1"/>
  <c r="R122" i="4" s="1"/>
  <c r="AL123" i="4"/>
  <c r="P126" i="4"/>
  <c r="U126" i="4" s="1"/>
  <c r="R126" i="4" s="1"/>
  <c r="AL127" i="4"/>
  <c r="P130" i="4"/>
  <c r="U130" i="4" s="1"/>
  <c r="R130" i="4" s="1"/>
  <c r="AL131" i="4"/>
  <c r="P134" i="4"/>
  <c r="U134" i="4" s="1"/>
  <c r="R134" i="4" s="1"/>
  <c r="AL135" i="4"/>
  <c r="P138" i="4"/>
  <c r="U138" i="4" s="1"/>
  <c r="R138" i="4" s="1"/>
  <c r="R139" i="4"/>
  <c r="AK140" i="4"/>
  <c r="AL140" i="4" s="1"/>
  <c r="AK141" i="4"/>
  <c r="AL141" i="4" s="1"/>
  <c r="AL161" i="4"/>
  <c r="AL174" i="4"/>
  <c r="AL183" i="4"/>
  <c r="AL199" i="4"/>
  <c r="AL215" i="4"/>
  <c r="AL231" i="4"/>
  <c r="AL244" i="4"/>
  <c r="AL246" i="4"/>
  <c r="AL248" i="4"/>
  <c r="AL250" i="4"/>
  <c r="AL252" i="4"/>
  <c r="AL254" i="4"/>
  <c r="AL256" i="4"/>
  <c r="AL258" i="4"/>
  <c r="AL260" i="4"/>
  <c r="AL262" i="4"/>
  <c r="AL264" i="4"/>
  <c r="AL266" i="4"/>
  <c r="AL302" i="4"/>
  <c r="R142" i="4"/>
  <c r="R146" i="4"/>
  <c r="AL152" i="4"/>
  <c r="P158" i="4"/>
  <c r="U158" i="4" s="1"/>
  <c r="AK159" i="4"/>
  <c r="AL159" i="4" s="1"/>
  <c r="AL160" i="4"/>
  <c r="P166" i="4"/>
  <c r="U166" i="4" s="1"/>
  <c r="R166" i="4" s="1"/>
  <c r="AK167" i="4"/>
  <c r="AL167" i="4" s="1"/>
  <c r="AL168" i="4"/>
  <c r="P171" i="4"/>
  <c r="U171" i="4" s="1"/>
  <c r="AL177" i="4"/>
  <c r="AL188" i="4"/>
  <c r="R195" i="4"/>
  <c r="AL204" i="4"/>
  <c r="R211" i="4"/>
  <c r="AL220" i="4"/>
  <c r="R227" i="4"/>
  <c r="AL233" i="4"/>
  <c r="AL236" i="4"/>
  <c r="R141" i="4"/>
  <c r="R145" i="4"/>
  <c r="R149" i="4"/>
  <c r="R158" i="4"/>
  <c r="AL172" i="4"/>
  <c r="AL184" i="4"/>
  <c r="AL200" i="4"/>
  <c r="AL216" i="4"/>
  <c r="AL232" i="4"/>
  <c r="R140" i="4"/>
  <c r="R144" i="4"/>
  <c r="R148" i="4"/>
  <c r="P150" i="4"/>
  <c r="U150" i="4" s="1"/>
  <c r="R150" i="4" s="1"/>
  <c r="R151" i="4"/>
  <c r="P153" i="4"/>
  <c r="U153" i="4" s="1"/>
  <c r="R153" i="4" s="1"/>
  <c r="P154" i="4"/>
  <c r="U154" i="4" s="1"/>
  <c r="R154" i="4" s="1"/>
  <c r="AK155" i="4"/>
  <c r="AL155" i="4" s="1"/>
  <c r="AL156" i="4"/>
  <c r="P162" i="4"/>
  <c r="U162" i="4" s="1"/>
  <c r="R162" i="4" s="1"/>
  <c r="AK163" i="4"/>
  <c r="AL163" i="4" s="1"/>
  <c r="AL164" i="4"/>
  <c r="AL169" i="4"/>
  <c r="R174" i="4"/>
  <c r="AK175" i="4"/>
  <c r="AL175" i="4" s="1"/>
  <c r="AL176" i="4"/>
  <c r="P179" i="4"/>
  <c r="U179" i="4" s="1"/>
  <c r="R179" i="4" s="1"/>
  <c r="AL180" i="4"/>
  <c r="R187" i="4"/>
  <c r="AL196" i="4"/>
  <c r="R203" i="4"/>
  <c r="AL212" i="4"/>
  <c r="R219" i="4"/>
  <c r="AL228" i="4"/>
  <c r="R235" i="4"/>
  <c r="R169" i="4"/>
  <c r="R173" i="4"/>
  <c r="R177" i="4"/>
  <c r="R180" i="4"/>
  <c r="R184" i="4"/>
  <c r="R188" i="4"/>
  <c r="R192" i="4"/>
  <c r="R196" i="4"/>
  <c r="R200" i="4"/>
  <c r="R204" i="4"/>
  <c r="R208" i="4"/>
  <c r="R212" i="4"/>
  <c r="R216" i="4"/>
  <c r="R220" i="4"/>
  <c r="R224" i="4"/>
  <c r="R228" i="4"/>
  <c r="R232" i="4"/>
  <c r="R236" i="4"/>
  <c r="R240" i="4"/>
  <c r="R242" i="4"/>
  <c r="AL274" i="4"/>
  <c r="AL278" i="4"/>
  <c r="AL282" i="4"/>
  <c r="AL306" i="4"/>
  <c r="AL310" i="4"/>
  <c r="R152" i="4"/>
  <c r="R156" i="4"/>
  <c r="R160" i="4"/>
  <c r="R164" i="4"/>
  <c r="R168" i="4"/>
  <c r="R172" i="4"/>
  <c r="R176" i="4"/>
  <c r="R181" i="4"/>
  <c r="AK181" i="4"/>
  <c r="AL181" i="4" s="1"/>
  <c r="R185" i="4"/>
  <c r="AK185" i="4"/>
  <c r="AL185" i="4" s="1"/>
  <c r="R189" i="4"/>
  <c r="AK189" i="4"/>
  <c r="AL189" i="4" s="1"/>
  <c r="R193" i="4"/>
  <c r="AK193" i="4"/>
  <c r="AL193" i="4" s="1"/>
  <c r="R197" i="4"/>
  <c r="AK197" i="4"/>
  <c r="AL197" i="4" s="1"/>
  <c r="R201" i="4"/>
  <c r="AK201" i="4"/>
  <c r="AL201" i="4" s="1"/>
  <c r="R205" i="4"/>
  <c r="AK205" i="4"/>
  <c r="AL205" i="4" s="1"/>
  <c r="R209" i="4"/>
  <c r="AK209" i="4"/>
  <c r="AL209" i="4" s="1"/>
  <c r="R213" i="4"/>
  <c r="AK213" i="4"/>
  <c r="AL213" i="4" s="1"/>
  <c r="R217" i="4"/>
  <c r="AK217" i="4"/>
  <c r="AL217" i="4" s="1"/>
  <c r="R221" i="4"/>
  <c r="AK221" i="4"/>
  <c r="AL221" i="4" s="1"/>
  <c r="R225" i="4"/>
  <c r="AK225" i="4"/>
  <c r="AL225" i="4" s="1"/>
  <c r="R229" i="4"/>
  <c r="AK229" i="4"/>
  <c r="AL229" i="4" s="1"/>
  <c r="R233" i="4"/>
  <c r="R237" i="4"/>
  <c r="AL241" i="4"/>
  <c r="AL243" i="4"/>
  <c r="AL245" i="4"/>
  <c r="AL247" i="4"/>
  <c r="AL249" i="4"/>
  <c r="AL251" i="4"/>
  <c r="AL253" i="4"/>
  <c r="AL255" i="4"/>
  <c r="AL257" i="4"/>
  <c r="AL259" i="4"/>
  <c r="AL261" i="4"/>
  <c r="AL263" i="4"/>
  <c r="AL265" i="4"/>
  <c r="AL269" i="4"/>
  <c r="AL286" i="4"/>
  <c r="R155" i="4"/>
  <c r="R159" i="4"/>
  <c r="R163" i="4"/>
  <c r="R167" i="4"/>
  <c r="R171" i="4"/>
  <c r="R175" i="4"/>
  <c r="R182" i="4"/>
  <c r="AK182" i="4"/>
  <c r="AL182" i="4" s="1"/>
  <c r="R186" i="4"/>
  <c r="AK186" i="4"/>
  <c r="AL186" i="4" s="1"/>
  <c r="R190" i="4"/>
  <c r="AK190" i="4"/>
  <c r="AL190" i="4" s="1"/>
  <c r="R194" i="4"/>
  <c r="AK194" i="4"/>
  <c r="AL194" i="4" s="1"/>
  <c r="R198" i="4"/>
  <c r="AK198" i="4"/>
  <c r="AL198" i="4" s="1"/>
  <c r="R202" i="4"/>
  <c r="AK202" i="4"/>
  <c r="AL202" i="4" s="1"/>
  <c r="R206" i="4"/>
  <c r="AK206" i="4"/>
  <c r="AL206" i="4" s="1"/>
  <c r="R210" i="4"/>
  <c r="AK210" i="4"/>
  <c r="AL210" i="4" s="1"/>
  <c r="R214" i="4"/>
  <c r="AK214" i="4"/>
  <c r="AL214" i="4" s="1"/>
  <c r="R218" i="4"/>
  <c r="AK218" i="4"/>
  <c r="AL218" i="4" s="1"/>
  <c r="R222" i="4"/>
  <c r="AK222" i="4"/>
  <c r="AL222" i="4" s="1"/>
  <c r="R226" i="4"/>
  <c r="AK226" i="4"/>
  <c r="AL226" i="4" s="1"/>
  <c r="R230" i="4"/>
  <c r="AK230" i="4"/>
  <c r="AL230" i="4" s="1"/>
  <c r="R234" i="4"/>
  <c r="AK234" i="4"/>
  <c r="AL234" i="4" s="1"/>
  <c r="R238" i="4"/>
  <c r="AK238" i="4"/>
  <c r="AL238" i="4" s="1"/>
  <c r="R241" i="4"/>
  <c r="AL290" i="4"/>
  <c r="AL294" i="4"/>
  <c r="AL298" i="4"/>
  <c r="R245" i="4"/>
  <c r="R249" i="4"/>
  <c r="R253" i="4"/>
  <c r="R257" i="4"/>
  <c r="R261" i="4"/>
  <c r="R265" i="4"/>
  <c r="R244" i="4"/>
  <c r="R248" i="4"/>
  <c r="R252" i="4"/>
  <c r="R256" i="4"/>
  <c r="R260" i="4"/>
  <c r="R264" i="4"/>
  <c r="R269" i="4"/>
  <c r="AK270" i="4"/>
  <c r="AL270" i="4" s="1"/>
  <c r="R274" i="4"/>
  <c r="R290" i="4"/>
  <c r="R306" i="4"/>
  <c r="R243" i="4"/>
  <c r="R247" i="4"/>
  <c r="R251" i="4"/>
  <c r="R255" i="4"/>
  <c r="R259" i="4"/>
  <c r="R263" i="4"/>
  <c r="AK267" i="4"/>
  <c r="AL267" i="4" s="1"/>
  <c r="AL268" i="4"/>
  <c r="R246" i="4"/>
  <c r="R250" i="4"/>
  <c r="R254" i="4"/>
  <c r="R258" i="4"/>
  <c r="R262" i="4"/>
  <c r="R266" i="4"/>
  <c r="R268" i="4"/>
  <c r="R271" i="4"/>
  <c r="AK271" i="4"/>
  <c r="AL271" i="4" s="1"/>
  <c r="R275" i="4"/>
  <c r="AK275" i="4"/>
  <c r="AL275" i="4" s="1"/>
  <c r="R279" i="4"/>
  <c r="AK279" i="4"/>
  <c r="AL279" i="4" s="1"/>
  <c r="R283" i="4"/>
  <c r="AK283" i="4"/>
  <c r="AL283" i="4" s="1"/>
  <c r="R287" i="4"/>
  <c r="AK287" i="4"/>
  <c r="AL287" i="4" s="1"/>
  <c r="R291" i="4"/>
  <c r="AK291" i="4"/>
  <c r="AL291" i="4" s="1"/>
  <c r="R295" i="4"/>
  <c r="AK295" i="4"/>
  <c r="AL295" i="4" s="1"/>
  <c r="R299" i="4"/>
  <c r="AK299" i="4"/>
  <c r="AL299" i="4" s="1"/>
  <c r="R303" i="4"/>
  <c r="AK303" i="4"/>
  <c r="AL303" i="4" s="1"/>
  <c r="R307" i="4"/>
  <c r="AK307" i="4"/>
  <c r="AL307" i="4" s="1"/>
  <c r="R311" i="4"/>
  <c r="AK311" i="4"/>
  <c r="AL311" i="4" s="1"/>
  <c r="R267" i="4"/>
  <c r="R272" i="4"/>
  <c r="AK272" i="4"/>
  <c r="AL272" i="4" s="1"/>
  <c r="R276" i="4"/>
  <c r="AK276" i="4"/>
  <c r="AL276" i="4" s="1"/>
  <c r="R280" i="4"/>
  <c r="AK280" i="4"/>
  <c r="AL280" i="4" s="1"/>
  <c r="R284" i="4"/>
  <c r="AK284" i="4"/>
  <c r="AL284" i="4" s="1"/>
  <c r="R288" i="4"/>
  <c r="AK288" i="4"/>
  <c r="AL288" i="4" s="1"/>
  <c r="R292" i="4"/>
  <c r="AK292" i="4"/>
  <c r="AL292" i="4" s="1"/>
  <c r="R296" i="4"/>
  <c r="AK296" i="4"/>
  <c r="AL296" i="4" s="1"/>
  <c r="R300" i="4"/>
  <c r="AK300" i="4"/>
  <c r="AL300" i="4" s="1"/>
  <c r="R304" i="4"/>
  <c r="AK304" i="4"/>
  <c r="AL304" i="4" s="1"/>
  <c r="R308" i="4"/>
  <c r="AK308" i="4"/>
  <c r="AL308" i="4" s="1"/>
  <c r="R312" i="4"/>
  <c r="AK312" i="4"/>
  <c r="AL312" i="4" s="1"/>
  <c r="R270" i="4"/>
  <c r="R273" i="4"/>
  <c r="AK273" i="4"/>
  <c r="AL273" i="4" s="1"/>
  <c r="R277" i="4"/>
  <c r="AK277" i="4"/>
  <c r="AL277" i="4" s="1"/>
  <c r="R281" i="4"/>
  <c r="AK281" i="4"/>
  <c r="AL281" i="4" s="1"/>
  <c r="R285" i="4"/>
  <c r="AK285" i="4"/>
  <c r="AL285" i="4" s="1"/>
  <c r="R289" i="4"/>
  <c r="AK289" i="4"/>
  <c r="AL289" i="4" s="1"/>
  <c r="R293" i="4"/>
  <c r="AK293" i="4"/>
  <c r="AL293" i="4" s="1"/>
  <c r="R297" i="4"/>
  <c r="AK297" i="4"/>
  <c r="AL297" i="4" s="1"/>
  <c r="R301" i="4"/>
  <c r="AK301" i="4"/>
  <c r="AL301" i="4" s="1"/>
  <c r="R305" i="4"/>
  <c r="AK305" i="4"/>
  <c r="AL305" i="4" s="1"/>
  <c r="R309" i="4"/>
  <c r="AK309" i="4"/>
  <c r="AL309" i="4" s="1"/>
  <c r="R16" i="3"/>
  <c r="R20" i="3"/>
  <c r="R14" i="3"/>
  <c r="R18" i="3"/>
  <c r="R22" i="3"/>
  <c r="A18" i="3"/>
  <c r="A28" i="3"/>
  <c r="AK10" i="3"/>
  <c r="AL24" i="3" s="1"/>
  <c r="X313" i="3"/>
  <c r="A15" i="3"/>
  <c r="A19" i="3"/>
  <c r="A23" i="3"/>
  <c r="R24" i="3"/>
  <c r="AK26" i="3"/>
  <c r="AL26" i="3" s="1"/>
  <c r="P31" i="3"/>
  <c r="U31" i="3" s="1"/>
  <c r="R31" i="3" s="1"/>
  <c r="R33" i="3"/>
  <c r="AK33" i="3"/>
  <c r="AL33" i="3" s="1"/>
  <c r="AL34" i="3"/>
  <c r="R36" i="3"/>
  <c r="A37" i="3"/>
  <c r="P39" i="3"/>
  <c r="U39" i="3" s="1"/>
  <c r="R39" i="3" s="1"/>
  <c r="R41" i="3"/>
  <c r="AK41" i="3"/>
  <c r="AL41" i="3" s="1"/>
  <c r="AL42" i="3"/>
  <c r="R44" i="3"/>
  <c r="A45" i="3"/>
  <c r="P47" i="3"/>
  <c r="U47" i="3" s="1"/>
  <c r="R47" i="3" s="1"/>
  <c r="R49" i="3"/>
  <c r="AK49" i="3"/>
  <c r="AL49" i="3" s="1"/>
  <c r="AL50" i="3"/>
  <c r="R52" i="3"/>
  <c r="A53" i="3"/>
  <c r="P55" i="3"/>
  <c r="U55" i="3" s="1"/>
  <c r="R55" i="3" s="1"/>
  <c r="R57" i="3"/>
  <c r="AK57" i="3"/>
  <c r="AL57" i="3" s="1"/>
  <c r="AL58" i="3"/>
  <c r="R60" i="3"/>
  <c r="AL66" i="3"/>
  <c r="AL70" i="3"/>
  <c r="AL74" i="3"/>
  <c r="AL78" i="3"/>
  <c r="T313" i="3"/>
  <c r="Z82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69" i="3"/>
  <c r="A268" i="3"/>
  <c r="A267" i="3"/>
  <c r="A266" i="3"/>
  <c r="A265" i="3"/>
  <c r="A264" i="3"/>
  <c r="A263" i="3"/>
  <c r="A262" i="3"/>
  <c r="A261" i="3"/>
  <c r="A260" i="3"/>
  <c r="A259" i="3"/>
  <c r="A270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3" i="3"/>
  <c r="A119" i="3"/>
  <c r="A115" i="3"/>
  <c r="A111" i="3"/>
  <c r="A107" i="3"/>
  <c r="A103" i="3"/>
  <c r="A99" i="3"/>
  <c r="A95" i="3"/>
  <c r="A91" i="3"/>
  <c r="A87" i="3"/>
  <c r="A83" i="3"/>
  <c r="A80" i="3"/>
  <c r="A76" i="3"/>
  <c r="A72" i="3"/>
  <c r="A68" i="3"/>
  <c r="A64" i="3"/>
  <c r="A60" i="3"/>
  <c r="A56" i="3"/>
  <c r="A52" i="3"/>
  <c r="A48" i="3"/>
  <c r="A44" i="3"/>
  <c r="A40" i="3"/>
  <c r="A36" i="3"/>
  <c r="A32" i="3"/>
  <c r="A126" i="3"/>
  <c r="A122" i="3"/>
  <c r="A118" i="3"/>
  <c r="A114" i="3"/>
  <c r="A110" i="3"/>
  <c r="A106" i="3"/>
  <c r="A102" i="3"/>
  <c r="A98" i="3"/>
  <c r="A94" i="3"/>
  <c r="A90" i="3"/>
  <c r="A86" i="3"/>
  <c r="A79" i="3"/>
  <c r="A75" i="3"/>
  <c r="A71" i="3"/>
  <c r="A67" i="3"/>
  <c r="A63" i="3"/>
  <c r="A59" i="3"/>
  <c r="A55" i="3"/>
  <c r="A51" i="3"/>
  <c r="A47" i="3"/>
  <c r="A43" i="3"/>
  <c r="A39" i="3"/>
  <c r="A35" i="3"/>
  <c r="A31" i="3"/>
  <c r="A27" i="3"/>
  <c r="A125" i="3"/>
  <c r="A121" i="3"/>
  <c r="A117" i="3"/>
  <c r="A113" i="3"/>
  <c r="A109" i="3"/>
  <c r="A105" i="3"/>
  <c r="A101" i="3"/>
  <c r="A97" i="3"/>
  <c r="A93" i="3"/>
  <c r="A89" i="3"/>
  <c r="A85" i="3"/>
  <c r="A78" i="3"/>
  <c r="A74" i="3"/>
  <c r="A70" i="3"/>
  <c r="A66" i="3"/>
  <c r="A62" i="3"/>
  <c r="A58" i="3"/>
  <c r="A54" i="3"/>
  <c r="A50" i="3"/>
  <c r="A46" i="3"/>
  <c r="A42" i="3"/>
  <c r="A38" i="3"/>
  <c r="A34" i="3"/>
  <c r="A30" i="3"/>
  <c r="A124" i="3"/>
  <c r="A120" i="3"/>
  <c r="A116" i="3"/>
  <c r="A112" i="3"/>
  <c r="A108" i="3"/>
  <c r="A104" i="3"/>
  <c r="A100" i="3"/>
  <c r="A96" i="3"/>
  <c r="A92" i="3"/>
  <c r="A88" i="3"/>
  <c r="A84" i="3"/>
  <c r="A82" i="3"/>
  <c r="A81" i="3"/>
  <c r="A77" i="3"/>
  <c r="A73" i="3"/>
  <c r="A69" i="3"/>
  <c r="A65" i="3"/>
  <c r="A16" i="3"/>
  <c r="A20" i="3"/>
  <c r="A24" i="3"/>
  <c r="A25" i="3"/>
  <c r="A26" i="3"/>
  <c r="AK29" i="3"/>
  <c r="AL29" i="3" s="1"/>
  <c r="AK30" i="3"/>
  <c r="AL30" i="3" s="1"/>
  <c r="R65" i="3"/>
  <c r="AL65" i="3"/>
  <c r="R69" i="3"/>
  <c r="AL69" i="3"/>
  <c r="R73" i="3"/>
  <c r="AL73" i="3"/>
  <c r="R77" i="3"/>
  <c r="AL77" i="3"/>
  <c r="AL81" i="3"/>
  <c r="AL83" i="3"/>
  <c r="AL85" i="3"/>
  <c r="AL87" i="3"/>
  <c r="AL89" i="3"/>
  <c r="AL91" i="3"/>
  <c r="AL93" i="3"/>
  <c r="AL95" i="3"/>
  <c r="AL97" i="3"/>
  <c r="AL99" i="3"/>
  <c r="AL101" i="3"/>
  <c r="AL103" i="3"/>
  <c r="AL105" i="3"/>
  <c r="AL107" i="3"/>
  <c r="AL109" i="3"/>
  <c r="AL111" i="3"/>
  <c r="AL113" i="3"/>
  <c r="AL115" i="3"/>
  <c r="AL117" i="3"/>
  <c r="AL119" i="3"/>
  <c r="AL121" i="3"/>
  <c r="AL123" i="3"/>
  <c r="AL125" i="3"/>
  <c r="A13" i="3"/>
  <c r="A17" i="3"/>
  <c r="A21" i="3"/>
  <c r="P26" i="3"/>
  <c r="U26" i="3" s="1"/>
  <c r="R26" i="3" s="1"/>
  <c r="R28" i="3"/>
  <c r="A29" i="3"/>
  <c r="R32" i="3"/>
  <c r="A33" i="3"/>
  <c r="P34" i="3"/>
  <c r="U34" i="3" s="1"/>
  <c r="R34" i="3" s="1"/>
  <c r="P35" i="3"/>
  <c r="U35" i="3" s="1"/>
  <c r="R35" i="3" s="1"/>
  <c r="R37" i="3"/>
  <c r="AK37" i="3"/>
  <c r="AL37" i="3" s="1"/>
  <c r="AK38" i="3"/>
  <c r="AL38" i="3" s="1"/>
  <c r="R40" i="3"/>
  <c r="A41" i="3"/>
  <c r="P42" i="3"/>
  <c r="U42" i="3" s="1"/>
  <c r="R42" i="3" s="1"/>
  <c r="P43" i="3"/>
  <c r="U43" i="3" s="1"/>
  <c r="R43" i="3" s="1"/>
  <c r="R45" i="3"/>
  <c r="AK45" i="3"/>
  <c r="AL45" i="3" s="1"/>
  <c r="AK46" i="3"/>
  <c r="AL46" i="3" s="1"/>
  <c r="R48" i="3"/>
  <c r="A49" i="3"/>
  <c r="P50" i="3"/>
  <c r="U50" i="3" s="1"/>
  <c r="R50" i="3" s="1"/>
  <c r="P51" i="3"/>
  <c r="U51" i="3" s="1"/>
  <c r="R51" i="3" s="1"/>
  <c r="R53" i="3"/>
  <c r="AK53" i="3"/>
  <c r="AL53" i="3" s="1"/>
  <c r="AK54" i="3"/>
  <c r="AL54" i="3" s="1"/>
  <c r="R56" i="3"/>
  <c r="A57" i="3"/>
  <c r="P58" i="3"/>
  <c r="U58" i="3" s="1"/>
  <c r="R58" i="3" s="1"/>
  <c r="P59" i="3"/>
  <c r="U59" i="3" s="1"/>
  <c r="R59" i="3" s="1"/>
  <c r="R61" i="3"/>
  <c r="AK61" i="3"/>
  <c r="AL61" i="3" s="1"/>
  <c r="AK62" i="3"/>
  <c r="AL62" i="3" s="1"/>
  <c r="R64" i="3"/>
  <c r="AL64" i="3"/>
  <c r="R68" i="3"/>
  <c r="AL68" i="3"/>
  <c r="R72" i="3"/>
  <c r="AL72" i="3"/>
  <c r="AL76" i="3"/>
  <c r="R80" i="3"/>
  <c r="AL80" i="3"/>
  <c r="AL128" i="3"/>
  <c r="AL132" i="3"/>
  <c r="AL136" i="3"/>
  <c r="AL140" i="3"/>
  <c r="AL144" i="3"/>
  <c r="AL147" i="3"/>
  <c r="AL163" i="3"/>
  <c r="AL179" i="3"/>
  <c r="AL195" i="3"/>
  <c r="AL213" i="3"/>
  <c r="P84" i="3"/>
  <c r="U84" i="3" s="1"/>
  <c r="R84" i="3" s="1"/>
  <c r="P88" i="3"/>
  <c r="U88" i="3" s="1"/>
  <c r="R88" i="3" s="1"/>
  <c r="P92" i="3"/>
  <c r="U92" i="3" s="1"/>
  <c r="R92" i="3" s="1"/>
  <c r="P96" i="3"/>
  <c r="U96" i="3" s="1"/>
  <c r="R96" i="3" s="1"/>
  <c r="P100" i="3"/>
  <c r="U100" i="3" s="1"/>
  <c r="R100" i="3" s="1"/>
  <c r="P104" i="3"/>
  <c r="U104" i="3" s="1"/>
  <c r="R104" i="3" s="1"/>
  <c r="P108" i="3"/>
  <c r="U108" i="3" s="1"/>
  <c r="R108" i="3" s="1"/>
  <c r="P112" i="3"/>
  <c r="U112" i="3" s="1"/>
  <c r="R112" i="3" s="1"/>
  <c r="P116" i="3"/>
  <c r="U116" i="3" s="1"/>
  <c r="R116" i="3" s="1"/>
  <c r="P120" i="3"/>
  <c r="U120" i="3" s="1"/>
  <c r="R120" i="3" s="1"/>
  <c r="P124" i="3"/>
  <c r="U124" i="3" s="1"/>
  <c r="R124" i="3" s="1"/>
  <c r="AK127" i="3"/>
  <c r="AL127" i="3" s="1"/>
  <c r="AK131" i="3"/>
  <c r="AL131" i="3" s="1"/>
  <c r="AK135" i="3"/>
  <c r="AL135" i="3" s="1"/>
  <c r="AK139" i="3"/>
  <c r="AL139" i="3" s="1"/>
  <c r="AK143" i="3"/>
  <c r="AL143" i="3" s="1"/>
  <c r="AL151" i="3"/>
  <c r="AL167" i="3"/>
  <c r="AL183" i="3"/>
  <c r="AL199" i="3"/>
  <c r="AL221" i="3"/>
  <c r="AL270" i="3"/>
  <c r="AL302" i="3"/>
  <c r="P85" i="3"/>
  <c r="U85" i="3" s="1"/>
  <c r="R85" i="3" s="1"/>
  <c r="P89" i="3"/>
  <c r="U89" i="3" s="1"/>
  <c r="R89" i="3" s="1"/>
  <c r="P93" i="3"/>
  <c r="U93" i="3" s="1"/>
  <c r="R93" i="3" s="1"/>
  <c r="P97" i="3"/>
  <c r="U97" i="3" s="1"/>
  <c r="R97" i="3" s="1"/>
  <c r="P101" i="3"/>
  <c r="U101" i="3" s="1"/>
  <c r="R101" i="3" s="1"/>
  <c r="P105" i="3"/>
  <c r="U105" i="3" s="1"/>
  <c r="R105" i="3" s="1"/>
  <c r="P109" i="3"/>
  <c r="U109" i="3" s="1"/>
  <c r="R109" i="3" s="1"/>
  <c r="P113" i="3"/>
  <c r="U113" i="3" s="1"/>
  <c r="R113" i="3" s="1"/>
  <c r="P117" i="3"/>
  <c r="U117" i="3" s="1"/>
  <c r="R117" i="3" s="1"/>
  <c r="P121" i="3"/>
  <c r="U121" i="3" s="1"/>
  <c r="R121" i="3" s="1"/>
  <c r="P125" i="3"/>
  <c r="U125" i="3" s="1"/>
  <c r="R125" i="3" s="1"/>
  <c r="P129" i="3"/>
  <c r="U129" i="3" s="1"/>
  <c r="R129" i="3" s="1"/>
  <c r="AK130" i="3"/>
  <c r="AL130" i="3" s="1"/>
  <c r="P133" i="3"/>
  <c r="U133" i="3" s="1"/>
  <c r="R133" i="3" s="1"/>
  <c r="AK134" i="3"/>
  <c r="AL134" i="3" s="1"/>
  <c r="P137" i="3"/>
  <c r="U137" i="3" s="1"/>
  <c r="R137" i="3" s="1"/>
  <c r="AK138" i="3"/>
  <c r="AL138" i="3" s="1"/>
  <c r="P141" i="3"/>
  <c r="U141" i="3" s="1"/>
  <c r="R141" i="3" s="1"/>
  <c r="AK142" i="3"/>
  <c r="AL142" i="3" s="1"/>
  <c r="P145" i="3"/>
  <c r="U145" i="3" s="1"/>
  <c r="R145" i="3" s="1"/>
  <c r="AL155" i="3"/>
  <c r="AL171" i="3"/>
  <c r="AL187" i="3"/>
  <c r="AL203" i="3"/>
  <c r="AL229" i="3"/>
  <c r="R81" i="3"/>
  <c r="R82" i="3"/>
  <c r="P86" i="3"/>
  <c r="U86" i="3" s="1"/>
  <c r="R86" i="3" s="1"/>
  <c r="P90" i="3"/>
  <c r="U90" i="3" s="1"/>
  <c r="R90" i="3" s="1"/>
  <c r="P94" i="3"/>
  <c r="U94" i="3" s="1"/>
  <c r="R94" i="3" s="1"/>
  <c r="P98" i="3"/>
  <c r="U98" i="3" s="1"/>
  <c r="R98" i="3" s="1"/>
  <c r="P102" i="3"/>
  <c r="U102" i="3" s="1"/>
  <c r="R102" i="3" s="1"/>
  <c r="P106" i="3"/>
  <c r="U106" i="3" s="1"/>
  <c r="R106" i="3" s="1"/>
  <c r="P110" i="3"/>
  <c r="U110" i="3" s="1"/>
  <c r="R110" i="3" s="1"/>
  <c r="P114" i="3"/>
  <c r="U114" i="3" s="1"/>
  <c r="R114" i="3" s="1"/>
  <c r="P118" i="3"/>
  <c r="U118" i="3" s="1"/>
  <c r="R118" i="3" s="1"/>
  <c r="P122" i="3"/>
  <c r="U122" i="3" s="1"/>
  <c r="R122" i="3" s="1"/>
  <c r="P126" i="3"/>
  <c r="U126" i="3" s="1"/>
  <c r="R126" i="3" s="1"/>
  <c r="P128" i="3"/>
  <c r="U128" i="3" s="1"/>
  <c r="R128" i="3" s="1"/>
  <c r="AK129" i="3"/>
  <c r="AL129" i="3" s="1"/>
  <c r="P132" i="3"/>
  <c r="U132" i="3" s="1"/>
  <c r="R132" i="3" s="1"/>
  <c r="AK133" i="3"/>
  <c r="AL133" i="3" s="1"/>
  <c r="P136" i="3"/>
  <c r="U136" i="3" s="1"/>
  <c r="R136" i="3" s="1"/>
  <c r="AK137" i="3"/>
  <c r="AL137" i="3" s="1"/>
  <c r="P140" i="3"/>
  <c r="U140" i="3" s="1"/>
  <c r="R140" i="3" s="1"/>
  <c r="AK141" i="3"/>
  <c r="AL141" i="3" s="1"/>
  <c r="P144" i="3"/>
  <c r="U144" i="3" s="1"/>
  <c r="R144" i="3" s="1"/>
  <c r="AK145" i="3"/>
  <c r="AL145" i="3" s="1"/>
  <c r="AL159" i="3"/>
  <c r="AL175" i="3"/>
  <c r="AL191" i="3"/>
  <c r="AL207" i="3"/>
  <c r="AL290" i="3"/>
  <c r="AL237" i="3"/>
  <c r="AL245" i="3"/>
  <c r="AL253" i="3"/>
  <c r="AL265" i="3"/>
  <c r="AL274" i="3"/>
  <c r="AL278" i="3"/>
  <c r="AL306" i="3"/>
  <c r="AL310" i="3"/>
  <c r="AK146" i="3"/>
  <c r="AL146" i="3" s="1"/>
  <c r="AK150" i="3"/>
  <c r="AL150" i="3" s="1"/>
  <c r="AK154" i="3"/>
  <c r="AL154" i="3" s="1"/>
  <c r="AK158" i="3"/>
  <c r="AL158" i="3" s="1"/>
  <c r="AK162" i="3"/>
  <c r="AL162" i="3" s="1"/>
  <c r="AK166" i="3"/>
  <c r="AL166" i="3" s="1"/>
  <c r="AK170" i="3"/>
  <c r="AL170" i="3" s="1"/>
  <c r="AK174" i="3"/>
  <c r="AL174" i="3" s="1"/>
  <c r="AK178" i="3"/>
  <c r="AL178" i="3" s="1"/>
  <c r="AK182" i="3"/>
  <c r="AL182" i="3" s="1"/>
  <c r="AK186" i="3"/>
  <c r="AL186" i="3" s="1"/>
  <c r="AK190" i="3"/>
  <c r="AL190" i="3" s="1"/>
  <c r="AK194" i="3"/>
  <c r="AL194" i="3" s="1"/>
  <c r="AK198" i="3"/>
  <c r="AL198" i="3" s="1"/>
  <c r="AK202" i="3"/>
  <c r="AL202" i="3" s="1"/>
  <c r="AK206" i="3"/>
  <c r="AL206" i="3" s="1"/>
  <c r="AL210" i="3"/>
  <c r="AL218" i="3"/>
  <c r="AL226" i="3"/>
  <c r="AL234" i="3"/>
  <c r="AL242" i="3"/>
  <c r="AL250" i="3"/>
  <c r="AL258" i="3"/>
  <c r="AL269" i="3"/>
  <c r="AL312" i="3"/>
  <c r="P148" i="3"/>
  <c r="U148" i="3" s="1"/>
  <c r="R148" i="3" s="1"/>
  <c r="AK149" i="3"/>
  <c r="AL149" i="3" s="1"/>
  <c r="P152" i="3"/>
  <c r="U152" i="3" s="1"/>
  <c r="R152" i="3" s="1"/>
  <c r="AK153" i="3"/>
  <c r="AL153" i="3" s="1"/>
  <c r="P156" i="3"/>
  <c r="U156" i="3" s="1"/>
  <c r="R156" i="3" s="1"/>
  <c r="AK157" i="3"/>
  <c r="AL157" i="3" s="1"/>
  <c r="P160" i="3"/>
  <c r="U160" i="3" s="1"/>
  <c r="R160" i="3" s="1"/>
  <c r="AK161" i="3"/>
  <c r="AL161" i="3" s="1"/>
  <c r="P164" i="3"/>
  <c r="U164" i="3" s="1"/>
  <c r="R164" i="3" s="1"/>
  <c r="AK165" i="3"/>
  <c r="AL165" i="3" s="1"/>
  <c r="P168" i="3"/>
  <c r="U168" i="3" s="1"/>
  <c r="R168" i="3" s="1"/>
  <c r="AK169" i="3"/>
  <c r="AL169" i="3" s="1"/>
  <c r="P172" i="3"/>
  <c r="U172" i="3" s="1"/>
  <c r="R172" i="3" s="1"/>
  <c r="AK173" i="3"/>
  <c r="AL173" i="3" s="1"/>
  <c r="P176" i="3"/>
  <c r="U176" i="3" s="1"/>
  <c r="R176" i="3" s="1"/>
  <c r="AK177" i="3"/>
  <c r="AL177" i="3" s="1"/>
  <c r="P180" i="3"/>
  <c r="U180" i="3" s="1"/>
  <c r="R180" i="3" s="1"/>
  <c r="AK181" i="3"/>
  <c r="AL181" i="3" s="1"/>
  <c r="P184" i="3"/>
  <c r="U184" i="3" s="1"/>
  <c r="R184" i="3" s="1"/>
  <c r="AK185" i="3"/>
  <c r="AL185" i="3" s="1"/>
  <c r="P188" i="3"/>
  <c r="U188" i="3" s="1"/>
  <c r="R188" i="3" s="1"/>
  <c r="AK189" i="3"/>
  <c r="AL189" i="3" s="1"/>
  <c r="P192" i="3"/>
  <c r="U192" i="3" s="1"/>
  <c r="R192" i="3" s="1"/>
  <c r="AK193" i="3"/>
  <c r="AL193" i="3" s="1"/>
  <c r="P196" i="3"/>
  <c r="U196" i="3" s="1"/>
  <c r="R196" i="3" s="1"/>
  <c r="AK197" i="3"/>
  <c r="AL197" i="3" s="1"/>
  <c r="P200" i="3"/>
  <c r="U200" i="3" s="1"/>
  <c r="R200" i="3" s="1"/>
  <c r="AK201" i="3"/>
  <c r="AL201" i="3" s="1"/>
  <c r="P204" i="3"/>
  <c r="U204" i="3" s="1"/>
  <c r="R204" i="3" s="1"/>
  <c r="AK205" i="3"/>
  <c r="AL205" i="3" s="1"/>
  <c r="P208" i="3"/>
  <c r="U208" i="3" s="1"/>
  <c r="R208" i="3" s="1"/>
  <c r="AK209" i="3"/>
  <c r="AL209" i="3" s="1"/>
  <c r="AK217" i="3"/>
  <c r="AL217" i="3" s="1"/>
  <c r="AK225" i="3"/>
  <c r="AL225" i="3" s="1"/>
  <c r="AK233" i="3"/>
  <c r="AL233" i="3" s="1"/>
  <c r="AK241" i="3"/>
  <c r="AL241" i="3" s="1"/>
  <c r="AK249" i="3"/>
  <c r="AL249" i="3" s="1"/>
  <c r="AK257" i="3"/>
  <c r="AL257" i="3" s="1"/>
  <c r="AL298" i="3"/>
  <c r="P147" i="3"/>
  <c r="U147" i="3" s="1"/>
  <c r="R147" i="3" s="1"/>
  <c r="AK148" i="3"/>
  <c r="AL148" i="3" s="1"/>
  <c r="P151" i="3"/>
  <c r="U151" i="3" s="1"/>
  <c r="R151" i="3" s="1"/>
  <c r="AK152" i="3"/>
  <c r="AL152" i="3" s="1"/>
  <c r="P155" i="3"/>
  <c r="U155" i="3" s="1"/>
  <c r="R155" i="3" s="1"/>
  <c r="AK156" i="3"/>
  <c r="AL156" i="3" s="1"/>
  <c r="P159" i="3"/>
  <c r="U159" i="3" s="1"/>
  <c r="R159" i="3" s="1"/>
  <c r="AK160" i="3"/>
  <c r="AL160" i="3" s="1"/>
  <c r="P163" i="3"/>
  <c r="U163" i="3" s="1"/>
  <c r="R163" i="3" s="1"/>
  <c r="AK164" i="3"/>
  <c r="AL164" i="3" s="1"/>
  <c r="P167" i="3"/>
  <c r="U167" i="3" s="1"/>
  <c r="R167" i="3" s="1"/>
  <c r="AK168" i="3"/>
  <c r="AL168" i="3" s="1"/>
  <c r="P171" i="3"/>
  <c r="U171" i="3" s="1"/>
  <c r="R171" i="3" s="1"/>
  <c r="AK172" i="3"/>
  <c r="AL172" i="3" s="1"/>
  <c r="P175" i="3"/>
  <c r="U175" i="3" s="1"/>
  <c r="R175" i="3" s="1"/>
  <c r="AK176" i="3"/>
  <c r="AL176" i="3" s="1"/>
  <c r="P179" i="3"/>
  <c r="U179" i="3" s="1"/>
  <c r="R179" i="3" s="1"/>
  <c r="AK180" i="3"/>
  <c r="AL180" i="3" s="1"/>
  <c r="P183" i="3"/>
  <c r="U183" i="3" s="1"/>
  <c r="R183" i="3" s="1"/>
  <c r="AK184" i="3"/>
  <c r="AL184" i="3" s="1"/>
  <c r="P187" i="3"/>
  <c r="U187" i="3" s="1"/>
  <c r="R187" i="3" s="1"/>
  <c r="AK188" i="3"/>
  <c r="AL188" i="3" s="1"/>
  <c r="P191" i="3"/>
  <c r="U191" i="3" s="1"/>
  <c r="R191" i="3" s="1"/>
  <c r="AK192" i="3"/>
  <c r="AL192" i="3" s="1"/>
  <c r="P195" i="3"/>
  <c r="U195" i="3" s="1"/>
  <c r="R195" i="3" s="1"/>
  <c r="AK196" i="3"/>
  <c r="AL196" i="3" s="1"/>
  <c r="P199" i="3"/>
  <c r="U199" i="3" s="1"/>
  <c r="R199" i="3" s="1"/>
  <c r="AK200" i="3"/>
  <c r="AL200" i="3" s="1"/>
  <c r="P203" i="3"/>
  <c r="U203" i="3" s="1"/>
  <c r="R203" i="3" s="1"/>
  <c r="AK204" i="3"/>
  <c r="AL204" i="3" s="1"/>
  <c r="P207" i="3"/>
  <c r="U207" i="3" s="1"/>
  <c r="R207" i="3" s="1"/>
  <c r="P213" i="3"/>
  <c r="U213" i="3" s="1"/>
  <c r="R213" i="3" s="1"/>
  <c r="AL214" i="3"/>
  <c r="P221" i="3"/>
  <c r="U221" i="3" s="1"/>
  <c r="R221" i="3" s="1"/>
  <c r="AL222" i="3"/>
  <c r="P229" i="3"/>
  <c r="U229" i="3" s="1"/>
  <c r="R229" i="3" s="1"/>
  <c r="AL230" i="3"/>
  <c r="P237" i="3"/>
  <c r="U237" i="3" s="1"/>
  <c r="R237" i="3" s="1"/>
  <c r="AL238" i="3"/>
  <c r="P245" i="3"/>
  <c r="U245" i="3" s="1"/>
  <c r="R245" i="3" s="1"/>
  <c r="AL246" i="3"/>
  <c r="P253" i="3"/>
  <c r="U253" i="3" s="1"/>
  <c r="R253" i="3" s="1"/>
  <c r="AL254" i="3"/>
  <c r="AL266" i="3"/>
  <c r="AL286" i="3"/>
  <c r="AK208" i="3"/>
  <c r="AL208" i="3" s="1"/>
  <c r="P211" i="3"/>
  <c r="U211" i="3" s="1"/>
  <c r="R211" i="3" s="1"/>
  <c r="AK212" i="3"/>
  <c r="AL212" i="3" s="1"/>
  <c r="P215" i="3"/>
  <c r="U215" i="3" s="1"/>
  <c r="R215" i="3" s="1"/>
  <c r="AK216" i="3"/>
  <c r="AL216" i="3" s="1"/>
  <c r="P219" i="3"/>
  <c r="U219" i="3" s="1"/>
  <c r="R219" i="3" s="1"/>
  <c r="AK220" i="3"/>
  <c r="AL220" i="3" s="1"/>
  <c r="P223" i="3"/>
  <c r="U223" i="3" s="1"/>
  <c r="R223" i="3" s="1"/>
  <c r="AK224" i="3"/>
  <c r="AL224" i="3" s="1"/>
  <c r="P227" i="3"/>
  <c r="U227" i="3" s="1"/>
  <c r="R227" i="3" s="1"/>
  <c r="AK228" i="3"/>
  <c r="AL228" i="3" s="1"/>
  <c r="P231" i="3"/>
  <c r="U231" i="3" s="1"/>
  <c r="R231" i="3" s="1"/>
  <c r="AK232" i="3"/>
  <c r="AL232" i="3" s="1"/>
  <c r="P235" i="3"/>
  <c r="U235" i="3" s="1"/>
  <c r="R235" i="3" s="1"/>
  <c r="AK236" i="3"/>
  <c r="AL236" i="3" s="1"/>
  <c r="P239" i="3"/>
  <c r="U239" i="3" s="1"/>
  <c r="R239" i="3" s="1"/>
  <c r="AK240" i="3"/>
  <c r="AL240" i="3" s="1"/>
  <c r="P243" i="3"/>
  <c r="U243" i="3" s="1"/>
  <c r="R243" i="3" s="1"/>
  <c r="AK244" i="3"/>
  <c r="AL244" i="3" s="1"/>
  <c r="P247" i="3"/>
  <c r="U247" i="3" s="1"/>
  <c r="R247" i="3" s="1"/>
  <c r="AK248" i="3"/>
  <c r="AL248" i="3" s="1"/>
  <c r="P251" i="3"/>
  <c r="U251" i="3" s="1"/>
  <c r="R251" i="3" s="1"/>
  <c r="AK252" i="3"/>
  <c r="AL252" i="3" s="1"/>
  <c r="P255" i="3"/>
  <c r="U255" i="3" s="1"/>
  <c r="R255" i="3" s="1"/>
  <c r="AK256" i="3"/>
  <c r="AL256" i="3" s="1"/>
  <c r="AL262" i="3"/>
  <c r="AL282" i="3"/>
  <c r="AL294" i="3"/>
  <c r="P210" i="3"/>
  <c r="U210" i="3" s="1"/>
  <c r="R210" i="3" s="1"/>
  <c r="AK211" i="3"/>
  <c r="AL211" i="3" s="1"/>
  <c r="P214" i="3"/>
  <c r="U214" i="3" s="1"/>
  <c r="R214" i="3" s="1"/>
  <c r="AK215" i="3"/>
  <c r="AL215" i="3" s="1"/>
  <c r="P218" i="3"/>
  <c r="U218" i="3" s="1"/>
  <c r="R218" i="3" s="1"/>
  <c r="AK219" i="3"/>
  <c r="AL219" i="3" s="1"/>
  <c r="P222" i="3"/>
  <c r="U222" i="3" s="1"/>
  <c r="R222" i="3" s="1"/>
  <c r="AK223" i="3"/>
  <c r="AL223" i="3" s="1"/>
  <c r="P226" i="3"/>
  <c r="U226" i="3" s="1"/>
  <c r="R226" i="3" s="1"/>
  <c r="AK227" i="3"/>
  <c r="AL227" i="3" s="1"/>
  <c r="P230" i="3"/>
  <c r="U230" i="3" s="1"/>
  <c r="R230" i="3" s="1"/>
  <c r="AK231" i="3"/>
  <c r="AL231" i="3" s="1"/>
  <c r="P234" i="3"/>
  <c r="U234" i="3" s="1"/>
  <c r="R234" i="3" s="1"/>
  <c r="AK235" i="3"/>
  <c r="AL235" i="3" s="1"/>
  <c r="P238" i="3"/>
  <c r="U238" i="3" s="1"/>
  <c r="R238" i="3" s="1"/>
  <c r="AK239" i="3"/>
  <c r="AL239" i="3" s="1"/>
  <c r="P242" i="3"/>
  <c r="U242" i="3" s="1"/>
  <c r="R242" i="3" s="1"/>
  <c r="AK243" i="3"/>
  <c r="AL243" i="3" s="1"/>
  <c r="P246" i="3"/>
  <c r="U246" i="3" s="1"/>
  <c r="R246" i="3" s="1"/>
  <c r="AK247" i="3"/>
  <c r="AL247" i="3" s="1"/>
  <c r="P250" i="3"/>
  <c r="U250" i="3" s="1"/>
  <c r="R250" i="3" s="1"/>
  <c r="AK251" i="3"/>
  <c r="AL251" i="3" s="1"/>
  <c r="P254" i="3"/>
  <c r="U254" i="3" s="1"/>
  <c r="R254" i="3" s="1"/>
  <c r="AK255" i="3"/>
  <c r="AL255" i="3" s="1"/>
  <c r="P258" i="3"/>
  <c r="U258" i="3" s="1"/>
  <c r="R258" i="3" s="1"/>
  <c r="AK261" i="3"/>
  <c r="AL261" i="3" s="1"/>
  <c r="R269" i="3"/>
  <c r="R274" i="3"/>
  <c r="R306" i="3"/>
  <c r="P259" i="3"/>
  <c r="U259" i="3" s="1"/>
  <c r="R259" i="3" s="1"/>
  <c r="AK260" i="3"/>
  <c r="AL260" i="3" s="1"/>
  <c r="P263" i="3"/>
  <c r="U263" i="3" s="1"/>
  <c r="R263" i="3" s="1"/>
  <c r="AK264" i="3"/>
  <c r="AL264" i="3" s="1"/>
  <c r="P267" i="3"/>
  <c r="U267" i="3" s="1"/>
  <c r="R267" i="3" s="1"/>
  <c r="AK268" i="3"/>
  <c r="AL268" i="3" s="1"/>
  <c r="R286" i="3"/>
  <c r="R302" i="3"/>
  <c r="AK259" i="3"/>
  <c r="AL259" i="3" s="1"/>
  <c r="P262" i="3"/>
  <c r="U262" i="3" s="1"/>
  <c r="R262" i="3" s="1"/>
  <c r="AK263" i="3"/>
  <c r="AL263" i="3" s="1"/>
  <c r="P266" i="3"/>
  <c r="U266" i="3" s="1"/>
  <c r="R266" i="3" s="1"/>
  <c r="AK267" i="3"/>
  <c r="AL267" i="3" s="1"/>
  <c r="R282" i="3"/>
  <c r="R298" i="3"/>
  <c r="R271" i="3"/>
  <c r="AK271" i="3"/>
  <c r="AL271" i="3" s="1"/>
  <c r="R275" i="3"/>
  <c r="AK275" i="3"/>
  <c r="AL275" i="3" s="1"/>
  <c r="R279" i="3"/>
  <c r="AK279" i="3"/>
  <c r="AL279" i="3" s="1"/>
  <c r="R283" i="3"/>
  <c r="AK283" i="3"/>
  <c r="AL283" i="3" s="1"/>
  <c r="R287" i="3"/>
  <c r="AK287" i="3"/>
  <c r="AL287" i="3" s="1"/>
  <c r="R291" i="3"/>
  <c r="AK291" i="3"/>
  <c r="AL291" i="3" s="1"/>
  <c r="R295" i="3"/>
  <c r="AK295" i="3"/>
  <c r="AL295" i="3" s="1"/>
  <c r="R299" i="3"/>
  <c r="AK299" i="3"/>
  <c r="AL299" i="3" s="1"/>
  <c r="R303" i="3"/>
  <c r="AK303" i="3"/>
  <c r="AL303" i="3" s="1"/>
  <c r="R307" i="3"/>
  <c r="AK307" i="3"/>
  <c r="AL307" i="3" s="1"/>
  <c r="R311" i="3"/>
  <c r="AK311" i="3"/>
  <c r="AL311" i="3" s="1"/>
  <c r="R272" i="3"/>
  <c r="AK272" i="3"/>
  <c r="AL272" i="3" s="1"/>
  <c r="R276" i="3"/>
  <c r="AK276" i="3"/>
  <c r="AL276" i="3" s="1"/>
  <c r="R280" i="3"/>
  <c r="AK280" i="3"/>
  <c r="AL280" i="3" s="1"/>
  <c r="R284" i="3"/>
  <c r="AK284" i="3"/>
  <c r="AL284" i="3" s="1"/>
  <c r="R288" i="3"/>
  <c r="AK288" i="3"/>
  <c r="AL288" i="3" s="1"/>
  <c r="R292" i="3"/>
  <c r="AK292" i="3"/>
  <c r="AL292" i="3" s="1"/>
  <c r="R296" i="3"/>
  <c r="AK296" i="3"/>
  <c r="AL296" i="3" s="1"/>
  <c r="R300" i="3"/>
  <c r="AK300" i="3"/>
  <c r="AL300" i="3" s="1"/>
  <c r="R304" i="3"/>
  <c r="AK304" i="3"/>
  <c r="AL304" i="3" s="1"/>
  <c r="R308" i="3"/>
  <c r="AK308" i="3"/>
  <c r="AL308" i="3" s="1"/>
  <c r="R312" i="3"/>
  <c r="R270" i="3"/>
  <c r="R273" i="3"/>
  <c r="AK273" i="3"/>
  <c r="AL273" i="3" s="1"/>
  <c r="R277" i="3"/>
  <c r="AK277" i="3"/>
  <c r="AL277" i="3" s="1"/>
  <c r="R281" i="3"/>
  <c r="AK281" i="3"/>
  <c r="AL281" i="3" s="1"/>
  <c r="R285" i="3"/>
  <c r="AK285" i="3"/>
  <c r="AL285" i="3" s="1"/>
  <c r="R289" i="3"/>
  <c r="AK289" i="3"/>
  <c r="AL289" i="3" s="1"/>
  <c r="R293" i="3"/>
  <c r="AK293" i="3"/>
  <c r="AL293" i="3" s="1"/>
  <c r="R297" i="3"/>
  <c r="AK297" i="3"/>
  <c r="AL297" i="3" s="1"/>
  <c r="R301" i="3"/>
  <c r="AK301" i="3"/>
  <c r="AL301" i="3" s="1"/>
  <c r="R305" i="3"/>
  <c r="AK305" i="3"/>
  <c r="AL305" i="3" s="1"/>
  <c r="R309" i="3"/>
  <c r="AK309" i="3"/>
  <c r="AL309" i="3" s="1"/>
  <c r="P123" i="19"/>
  <c r="U123" i="19" s="1"/>
  <c r="R123" i="19" s="1"/>
  <c r="P103" i="19"/>
  <c r="U103" i="19" s="1"/>
  <c r="P100" i="19"/>
  <c r="U100" i="19" s="1"/>
  <c r="R100" i="19" s="1"/>
  <c r="P98" i="19"/>
  <c r="U98" i="19" s="1"/>
  <c r="R98" i="19" s="1"/>
  <c r="P91" i="19"/>
  <c r="U91" i="19" s="1"/>
  <c r="P21" i="19"/>
  <c r="U21" i="19" s="1"/>
  <c r="R21" i="19" s="1"/>
  <c r="P17" i="19"/>
  <c r="U17" i="19" s="1"/>
  <c r="P173" i="19"/>
  <c r="U173" i="19" s="1"/>
  <c r="R173" i="19" s="1"/>
  <c r="P300" i="19"/>
  <c r="U300" i="19" s="1"/>
  <c r="R300" i="19" s="1"/>
  <c r="P53" i="19"/>
  <c r="U53" i="19" s="1"/>
  <c r="R53" i="19" s="1"/>
  <c r="P37" i="19"/>
  <c r="U37" i="19" s="1"/>
  <c r="R37" i="19" s="1"/>
  <c r="P264" i="19"/>
  <c r="U264" i="19" s="1"/>
  <c r="R264" i="19" s="1"/>
  <c r="P263" i="19"/>
  <c r="U263" i="19" s="1"/>
  <c r="R263" i="19" s="1"/>
  <c r="P107" i="19"/>
  <c r="U107" i="19" s="1"/>
  <c r="P161" i="19"/>
  <c r="U161" i="19" s="1"/>
  <c r="R161" i="19" s="1"/>
  <c r="P159" i="19"/>
  <c r="U159" i="19" s="1"/>
  <c r="R159" i="19" s="1"/>
  <c r="P156" i="19"/>
  <c r="U156" i="19" s="1"/>
  <c r="R156" i="19" s="1"/>
  <c r="P152" i="19"/>
  <c r="U152" i="19" s="1"/>
  <c r="R152" i="19" s="1"/>
  <c r="P178" i="19"/>
  <c r="U178" i="19" s="1"/>
  <c r="R178" i="19" s="1"/>
  <c r="P105" i="19"/>
  <c r="U105" i="19" s="1"/>
  <c r="R105" i="19" s="1"/>
  <c r="P197" i="19"/>
  <c r="U197" i="19" s="1"/>
  <c r="R197" i="19" s="1"/>
  <c r="P137" i="19"/>
  <c r="U137" i="19" s="1"/>
  <c r="R137" i="19" s="1"/>
  <c r="P81" i="19"/>
  <c r="U81" i="19" s="1"/>
  <c r="R81" i="19" s="1"/>
  <c r="P262" i="19"/>
  <c r="U262" i="19" s="1"/>
  <c r="R262" i="19" s="1"/>
  <c r="P259" i="19"/>
  <c r="U259" i="19" s="1"/>
  <c r="R259" i="19" s="1"/>
  <c r="P258" i="19"/>
  <c r="U258" i="19" s="1"/>
  <c r="R258" i="19" s="1"/>
  <c r="P257" i="19"/>
  <c r="U257" i="19" s="1"/>
  <c r="P256" i="19"/>
  <c r="U256" i="19" s="1"/>
  <c r="R256" i="19" s="1"/>
  <c r="P243" i="19"/>
  <c r="U243" i="19" s="1"/>
  <c r="R243" i="19" s="1"/>
  <c r="P242" i="19"/>
  <c r="U242" i="19" s="1"/>
  <c r="R242" i="19" s="1"/>
  <c r="P239" i="19"/>
  <c r="U239" i="19" s="1"/>
  <c r="R239" i="19" s="1"/>
  <c r="P142" i="19"/>
  <c r="U142" i="19" s="1"/>
  <c r="R142" i="19" s="1"/>
  <c r="P235" i="19"/>
  <c r="U235" i="19" s="1"/>
  <c r="R235" i="19" s="1"/>
  <c r="P227" i="19"/>
  <c r="U227" i="19" s="1"/>
  <c r="R227" i="19" s="1"/>
  <c r="P219" i="19"/>
  <c r="U219" i="19" s="1"/>
  <c r="R219" i="19" s="1"/>
  <c r="P200" i="19"/>
  <c r="U200" i="19" s="1"/>
  <c r="R200" i="19" s="1"/>
  <c r="P147" i="19"/>
  <c r="U147" i="19" s="1"/>
  <c r="R147" i="19" s="1"/>
  <c r="P75" i="19"/>
  <c r="U75" i="19" s="1"/>
  <c r="R75" i="19" s="1"/>
  <c r="P67" i="19"/>
  <c r="U67" i="19" s="1"/>
  <c r="R67" i="19" s="1"/>
  <c r="P22" i="19"/>
  <c r="U22" i="19" s="1"/>
  <c r="R22" i="19" s="1"/>
  <c r="P15" i="19"/>
  <c r="U15" i="19" s="1"/>
  <c r="R15" i="19" s="1"/>
  <c r="P205" i="19"/>
  <c r="U205" i="19" s="1"/>
  <c r="R205" i="19" s="1"/>
  <c r="P169" i="19"/>
  <c r="U169" i="19" s="1"/>
  <c r="R169" i="19" s="1"/>
  <c r="P153" i="19"/>
  <c r="U153" i="19" s="1"/>
  <c r="R153" i="19" s="1"/>
  <c r="P145" i="19"/>
  <c r="U145" i="19" s="1"/>
  <c r="R145" i="19" s="1"/>
  <c r="P129" i="19"/>
  <c r="U129" i="19" s="1"/>
  <c r="R129" i="19" s="1"/>
  <c r="P121" i="19"/>
  <c r="U121" i="19" s="1"/>
  <c r="R121" i="19" s="1"/>
  <c r="P101" i="19"/>
  <c r="U101" i="19" s="1"/>
  <c r="R101" i="19" s="1"/>
  <c r="P65" i="19"/>
  <c r="U65" i="19" s="1"/>
  <c r="R65" i="19" s="1"/>
  <c r="P57" i="19"/>
  <c r="U57" i="19" s="1"/>
  <c r="R57" i="19" s="1"/>
  <c r="P49" i="19"/>
  <c r="U49" i="19" s="1"/>
  <c r="R49" i="19" s="1"/>
  <c r="P41" i="19"/>
  <c r="U41" i="19" s="1"/>
  <c r="R41" i="19" s="1"/>
  <c r="P25" i="19"/>
  <c r="U25" i="19" s="1"/>
  <c r="R25" i="19" s="1"/>
  <c r="P311" i="19"/>
  <c r="U311" i="19" s="1"/>
  <c r="R311" i="19" s="1"/>
  <c r="P310" i="19"/>
  <c r="U310" i="19" s="1"/>
  <c r="R310" i="19" s="1"/>
  <c r="P307" i="19"/>
  <c r="U307" i="19" s="1"/>
  <c r="R307" i="19" s="1"/>
  <c r="P306" i="19"/>
  <c r="U306" i="19" s="1"/>
  <c r="R306" i="19" s="1"/>
  <c r="P304" i="19"/>
  <c r="U304" i="19" s="1"/>
  <c r="R304" i="19" s="1"/>
  <c r="P303" i="19"/>
  <c r="U303" i="19" s="1"/>
  <c r="R303" i="19" s="1"/>
  <c r="P302" i="19"/>
  <c r="U302" i="19" s="1"/>
  <c r="R302" i="19" s="1"/>
  <c r="P273" i="19"/>
  <c r="U273" i="19" s="1"/>
  <c r="R273" i="19" s="1"/>
  <c r="P272" i="19"/>
  <c r="U272" i="19" s="1"/>
  <c r="R272" i="19" s="1"/>
  <c r="P191" i="19"/>
  <c r="U191" i="19" s="1"/>
  <c r="R191" i="19" s="1"/>
  <c r="P185" i="19"/>
  <c r="U185" i="19" s="1"/>
  <c r="R185" i="19" s="1"/>
  <c r="P182" i="19"/>
  <c r="U182" i="19" s="1"/>
  <c r="R182" i="19" s="1"/>
  <c r="P166" i="19"/>
  <c r="U166" i="19" s="1"/>
  <c r="R166" i="19" s="1"/>
  <c r="P136" i="19"/>
  <c r="U136" i="19" s="1"/>
  <c r="R136" i="19" s="1"/>
  <c r="P135" i="19"/>
  <c r="U135" i="19" s="1"/>
  <c r="R135" i="19" s="1"/>
  <c r="P113" i="19"/>
  <c r="U113" i="19" s="1"/>
  <c r="R113" i="19" s="1"/>
  <c r="P111" i="19"/>
  <c r="U111" i="19" s="1"/>
  <c r="R111" i="19" s="1"/>
  <c r="P85" i="19"/>
  <c r="U85" i="19" s="1"/>
  <c r="R85" i="19" s="1"/>
  <c r="P27" i="19"/>
  <c r="U27" i="19" s="1"/>
  <c r="R27" i="19" s="1"/>
  <c r="P18" i="19"/>
  <c r="U18" i="19" s="1"/>
  <c r="R18" i="19" s="1"/>
  <c r="P238" i="19"/>
  <c r="U238" i="19" s="1"/>
  <c r="R238" i="19" s="1"/>
  <c r="P231" i="19"/>
  <c r="U231" i="19" s="1"/>
  <c r="R231" i="19" s="1"/>
  <c r="P226" i="19"/>
  <c r="U226" i="19" s="1"/>
  <c r="R226" i="19" s="1"/>
  <c r="P223" i="19"/>
  <c r="U223" i="19" s="1"/>
  <c r="R223" i="19" s="1"/>
  <c r="P215" i="19"/>
  <c r="U215" i="19" s="1"/>
  <c r="R215" i="19" s="1"/>
  <c r="P211" i="19"/>
  <c r="U211" i="19" s="1"/>
  <c r="R211" i="19" s="1"/>
  <c r="P207" i="19"/>
  <c r="U207" i="19" s="1"/>
  <c r="R207" i="19" s="1"/>
  <c r="P151" i="19"/>
  <c r="U151" i="19" s="1"/>
  <c r="P76" i="19"/>
  <c r="U76" i="19" s="1"/>
  <c r="R76" i="19" s="1"/>
  <c r="P43" i="19"/>
  <c r="U43" i="19" s="1"/>
  <c r="R43" i="19" s="1"/>
  <c r="P189" i="19"/>
  <c r="U189" i="19" s="1"/>
  <c r="P181" i="19"/>
  <c r="U181" i="19" s="1"/>
  <c r="R181" i="19" s="1"/>
  <c r="P165" i="19"/>
  <c r="U165" i="19" s="1"/>
  <c r="R165" i="19" s="1"/>
  <c r="P157" i="19"/>
  <c r="U157" i="19" s="1"/>
  <c r="R157" i="19" s="1"/>
  <c r="P149" i="19"/>
  <c r="U149" i="19" s="1"/>
  <c r="R149" i="19" s="1"/>
  <c r="P141" i="19"/>
  <c r="U141" i="19" s="1"/>
  <c r="R141" i="19" s="1"/>
  <c r="P133" i="19"/>
  <c r="U133" i="19" s="1"/>
  <c r="R133" i="19" s="1"/>
  <c r="P117" i="19"/>
  <c r="U117" i="19" s="1"/>
  <c r="R117" i="19" s="1"/>
  <c r="P89" i="19"/>
  <c r="U89" i="19" s="1"/>
  <c r="P73" i="19"/>
  <c r="U73" i="19" s="1"/>
  <c r="R73" i="19" s="1"/>
  <c r="P45" i="19"/>
  <c r="U45" i="19" s="1"/>
  <c r="R45" i="19" s="1"/>
  <c r="P33" i="19"/>
  <c r="U33" i="19" s="1"/>
  <c r="R33" i="19" s="1"/>
  <c r="P29" i="19"/>
  <c r="U29" i="19" s="1"/>
  <c r="R29" i="19" s="1"/>
  <c r="P299" i="19"/>
  <c r="U299" i="19" s="1"/>
  <c r="R299" i="19" s="1"/>
  <c r="P298" i="19"/>
  <c r="U298" i="19" s="1"/>
  <c r="R298" i="19" s="1"/>
  <c r="P295" i="19"/>
  <c r="U295" i="19" s="1"/>
  <c r="R295" i="19" s="1"/>
  <c r="P294" i="19"/>
  <c r="U294" i="19" s="1"/>
  <c r="R294" i="19" s="1"/>
  <c r="P291" i="19"/>
  <c r="U291" i="19" s="1"/>
  <c r="R291" i="19" s="1"/>
  <c r="P290" i="19"/>
  <c r="U290" i="19" s="1"/>
  <c r="R290" i="19" s="1"/>
  <c r="P287" i="19"/>
  <c r="U287" i="19" s="1"/>
  <c r="R287" i="19" s="1"/>
  <c r="P286" i="19"/>
  <c r="U286" i="19" s="1"/>
  <c r="R286" i="19" s="1"/>
  <c r="P283" i="19"/>
  <c r="U283" i="19" s="1"/>
  <c r="R283" i="19" s="1"/>
  <c r="P282" i="19"/>
  <c r="U282" i="19" s="1"/>
  <c r="R282" i="19" s="1"/>
  <c r="P279" i="19"/>
  <c r="U279" i="19" s="1"/>
  <c r="R279" i="19" s="1"/>
  <c r="P278" i="19"/>
  <c r="U278" i="19" s="1"/>
  <c r="R278" i="19" s="1"/>
  <c r="P276" i="19"/>
  <c r="U276" i="19" s="1"/>
  <c r="R276" i="19" s="1"/>
  <c r="P248" i="19"/>
  <c r="U248" i="19" s="1"/>
  <c r="R248" i="19" s="1"/>
  <c r="P244" i="19"/>
  <c r="U244" i="19" s="1"/>
  <c r="R244" i="19" s="1"/>
  <c r="P198" i="19"/>
  <c r="U198" i="19" s="1"/>
  <c r="R198" i="19" s="1"/>
  <c r="P168" i="19"/>
  <c r="U168" i="19" s="1"/>
  <c r="R168" i="19" s="1"/>
  <c r="P154" i="19"/>
  <c r="U154" i="19" s="1"/>
  <c r="R154" i="19" s="1"/>
  <c r="P119" i="19"/>
  <c r="U119" i="19" s="1"/>
  <c r="R119" i="19" s="1"/>
  <c r="P36" i="19"/>
  <c r="U36" i="19" s="1"/>
  <c r="R36" i="19" s="1"/>
  <c r="P275" i="19"/>
  <c r="U275" i="19" s="1"/>
  <c r="R275" i="19" s="1"/>
  <c r="P274" i="19"/>
  <c r="U274" i="19" s="1"/>
  <c r="R274" i="19" s="1"/>
  <c r="P269" i="19"/>
  <c r="U269" i="19" s="1"/>
  <c r="P265" i="19"/>
  <c r="U265" i="19" s="1"/>
  <c r="R265" i="19" s="1"/>
  <c r="P255" i="19"/>
  <c r="U255" i="19" s="1"/>
  <c r="R255" i="19" s="1"/>
  <c r="P254" i="19"/>
  <c r="U254" i="19" s="1"/>
  <c r="R254" i="19" s="1"/>
  <c r="P253" i="19"/>
  <c r="U253" i="19" s="1"/>
  <c r="P251" i="19"/>
  <c r="U251" i="19" s="1"/>
  <c r="R251" i="19" s="1"/>
  <c r="P249" i="19"/>
  <c r="U249" i="19" s="1"/>
  <c r="R249" i="19" s="1"/>
  <c r="P194" i="19"/>
  <c r="U194" i="19" s="1"/>
  <c r="R194" i="19" s="1"/>
  <c r="P174" i="19"/>
  <c r="U174" i="19" s="1"/>
  <c r="R174" i="19" s="1"/>
  <c r="P167" i="19"/>
  <c r="U167" i="19" s="1"/>
  <c r="R167" i="19" s="1"/>
  <c r="P162" i="19"/>
  <c r="U162" i="19" s="1"/>
  <c r="R162" i="19" s="1"/>
  <c r="P155" i="19"/>
  <c r="U155" i="19" s="1"/>
  <c r="R155" i="19" s="1"/>
  <c r="P143" i="19"/>
  <c r="U143" i="19" s="1"/>
  <c r="R143" i="19" s="1"/>
  <c r="P138" i="19"/>
  <c r="U138" i="19" s="1"/>
  <c r="R138" i="19" s="1"/>
  <c r="P131" i="19"/>
  <c r="U131" i="19" s="1"/>
  <c r="R131" i="19" s="1"/>
  <c r="P125" i="19"/>
  <c r="U125" i="19" s="1"/>
  <c r="R125" i="19" s="1"/>
  <c r="P115" i="19"/>
  <c r="U115" i="19" s="1"/>
  <c r="R115" i="19" s="1"/>
  <c r="P114" i="19"/>
  <c r="U114" i="19" s="1"/>
  <c r="R114" i="19" s="1"/>
  <c r="P77" i="19"/>
  <c r="U77" i="19" s="1"/>
  <c r="R77" i="19" s="1"/>
  <c r="P59" i="19"/>
  <c r="U59" i="19" s="1"/>
  <c r="R59" i="19" s="1"/>
  <c r="P55" i="19"/>
  <c r="U55" i="19" s="1"/>
  <c r="R55" i="19" s="1"/>
  <c r="P42" i="19"/>
  <c r="U42" i="19" s="1"/>
  <c r="R42" i="19" s="1"/>
  <c r="P39" i="19"/>
  <c r="U39" i="19" s="1"/>
  <c r="R39" i="19" s="1"/>
  <c r="P34" i="19"/>
  <c r="U34" i="19" s="1"/>
  <c r="R34" i="19" s="1"/>
  <c r="P28" i="19"/>
  <c r="U28" i="19" s="1"/>
  <c r="R28" i="19" s="1"/>
  <c r="P23" i="19"/>
  <c r="U23" i="19" s="1"/>
  <c r="R23" i="19" s="1"/>
  <c r="P312" i="19"/>
  <c r="U312" i="19" s="1"/>
  <c r="R312" i="19" s="1"/>
  <c r="P308" i="19"/>
  <c r="U308" i="19" s="1"/>
  <c r="R308" i="19" s="1"/>
  <c r="P296" i="19"/>
  <c r="U296" i="19" s="1"/>
  <c r="R296" i="19" s="1"/>
  <c r="P292" i="19"/>
  <c r="U292" i="19" s="1"/>
  <c r="R292" i="19" s="1"/>
  <c r="P288" i="19"/>
  <c r="U288" i="19" s="1"/>
  <c r="R288" i="19" s="1"/>
  <c r="P284" i="19"/>
  <c r="U284" i="19" s="1"/>
  <c r="R284" i="19" s="1"/>
  <c r="P280" i="19"/>
  <c r="U280" i="19" s="1"/>
  <c r="R280" i="19" s="1"/>
  <c r="P268" i="19"/>
  <c r="U268" i="19" s="1"/>
  <c r="R268" i="19" s="1"/>
  <c r="P260" i="19"/>
  <c r="U260" i="19" s="1"/>
  <c r="R260" i="19" s="1"/>
  <c r="P252" i="19"/>
  <c r="U252" i="19" s="1"/>
  <c r="R252" i="19" s="1"/>
  <c r="P240" i="19"/>
  <c r="U240" i="19" s="1"/>
  <c r="R240" i="19" s="1"/>
  <c r="P236" i="19"/>
  <c r="U236" i="19" s="1"/>
  <c r="R236" i="19" s="1"/>
  <c r="P232" i="19"/>
  <c r="U232" i="19" s="1"/>
  <c r="R232" i="19" s="1"/>
  <c r="P228" i="19"/>
  <c r="U228" i="19" s="1"/>
  <c r="R228" i="19" s="1"/>
  <c r="P224" i="19"/>
  <c r="U224" i="19" s="1"/>
  <c r="R224" i="19" s="1"/>
  <c r="P220" i="19"/>
  <c r="U220" i="19" s="1"/>
  <c r="R220" i="19" s="1"/>
  <c r="P216" i="19"/>
  <c r="U216" i="19" s="1"/>
  <c r="R216" i="19" s="1"/>
  <c r="P212" i="19"/>
  <c r="U212" i="19" s="1"/>
  <c r="R212" i="19" s="1"/>
  <c r="P208" i="19"/>
  <c r="U208" i="19" s="1"/>
  <c r="R208" i="19" s="1"/>
  <c r="P184" i="19"/>
  <c r="U184" i="19" s="1"/>
  <c r="R184" i="19" s="1"/>
  <c r="P164" i="19"/>
  <c r="U164" i="19" s="1"/>
  <c r="R164" i="19" s="1"/>
  <c r="P160" i="19"/>
  <c r="U160" i="19" s="1"/>
  <c r="R160" i="19" s="1"/>
  <c r="P148" i="19"/>
  <c r="U148" i="19" s="1"/>
  <c r="R148" i="19" s="1"/>
  <c r="P144" i="19"/>
  <c r="U144" i="19" s="1"/>
  <c r="R144" i="19" s="1"/>
  <c r="P140" i="19"/>
  <c r="U140" i="19" s="1"/>
  <c r="R140" i="19" s="1"/>
  <c r="P120" i="19"/>
  <c r="U120" i="19" s="1"/>
  <c r="R120" i="19" s="1"/>
  <c r="P104" i="19"/>
  <c r="U104" i="19" s="1"/>
  <c r="R104" i="19" s="1"/>
  <c r="P88" i="19"/>
  <c r="U88" i="19" s="1"/>
  <c r="R88" i="19" s="1"/>
  <c r="P80" i="19"/>
  <c r="U80" i="19" s="1"/>
  <c r="R80" i="19" s="1"/>
  <c r="P72" i="19"/>
  <c r="U72" i="19" s="1"/>
  <c r="R72" i="19" s="1"/>
  <c r="P64" i="19"/>
  <c r="U64" i="19" s="1"/>
  <c r="R64" i="19" s="1"/>
  <c r="P56" i="19"/>
  <c r="U56" i="19" s="1"/>
  <c r="R56" i="19" s="1"/>
  <c r="R257" i="19"/>
  <c r="P309" i="19"/>
  <c r="U309" i="19" s="1"/>
  <c r="R309" i="19" s="1"/>
  <c r="P305" i="19"/>
  <c r="U305" i="19" s="1"/>
  <c r="R305" i="19" s="1"/>
  <c r="P301" i="19"/>
  <c r="U301" i="19" s="1"/>
  <c r="R301" i="19" s="1"/>
  <c r="P271" i="19"/>
  <c r="U271" i="19" s="1"/>
  <c r="R271" i="19" s="1"/>
  <c r="P270" i="19"/>
  <c r="U270" i="19" s="1"/>
  <c r="R270" i="19" s="1"/>
  <c r="P267" i="19"/>
  <c r="U267" i="19" s="1"/>
  <c r="R267" i="19" s="1"/>
  <c r="P266" i="19"/>
  <c r="U266" i="19" s="1"/>
  <c r="R266" i="19" s="1"/>
  <c r="P247" i="19"/>
  <c r="U247" i="19" s="1"/>
  <c r="R247" i="19" s="1"/>
  <c r="P222" i="19"/>
  <c r="U222" i="19" s="1"/>
  <c r="R222" i="19" s="1"/>
  <c r="P218" i="19"/>
  <c r="U218" i="19" s="1"/>
  <c r="R218" i="19" s="1"/>
  <c r="P214" i="19"/>
  <c r="U214" i="19" s="1"/>
  <c r="R214" i="19" s="1"/>
  <c r="P210" i="19"/>
  <c r="U210" i="19" s="1"/>
  <c r="R210" i="19" s="1"/>
  <c r="P206" i="19"/>
  <c r="U206" i="19" s="1"/>
  <c r="R206" i="19" s="1"/>
  <c r="P190" i="19"/>
  <c r="U190" i="19" s="1"/>
  <c r="R190" i="19" s="1"/>
  <c r="P177" i="19"/>
  <c r="U177" i="19" s="1"/>
  <c r="R177" i="19" s="1"/>
  <c r="P175" i="19"/>
  <c r="U175" i="19" s="1"/>
  <c r="R175" i="19" s="1"/>
  <c r="P170" i="19"/>
  <c r="U170" i="19" s="1"/>
  <c r="R170" i="19" s="1"/>
  <c r="P163" i="19"/>
  <c r="U163" i="19" s="1"/>
  <c r="R163" i="19" s="1"/>
  <c r="P158" i="19"/>
  <c r="U158" i="19" s="1"/>
  <c r="R158" i="19" s="1"/>
  <c r="P150" i="19"/>
  <c r="U150" i="19" s="1"/>
  <c r="R150" i="19" s="1"/>
  <c r="P139" i="19"/>
  <c r="U139" i="19" s="1"/>
  <c r="R139" i="19" s="1"/>
  <c r="P128" i="19"/>
  <c r="U128" i="19" s="1"/>
  <c r="R128" i="19" s="1"/>
  <c r="P83" i="19"/>
  <c r="U83" i="19" s="1"/>
  <c r="R83" i="19" s="1"/>
  <c r="P69" i="19"/>
  <c r="U69" i="19" s="1"/>
  <c r="R69" i="19" s="1"/>
  <c r="P54" i="19"/>
  <c r="U54" i="19" s="1"/>
  <c r="R54" i="19" s="1"/>
  <c r="P51" i="19"/>
  <c r="U51" i="19" s="1"/>
  <c r="R51" i="19" s="1"/>
  <c r="P38" i="19"/>
  <c r="U38" i="19" s="1"/>
  <c r="R38" i="19" s="1"/>
  <c r="P35" i="19"/>
  <c r="U35" i="19" s="1"/>
  <c r="R35" i="19" s="1"/>
  <c r="P30" i="19"/>
  <c r="U30" i="19" s="1"/>
  <c r="R30" i="19" s="1"/>
  <c r="P19" i="19"/>
  <c r="U19" i="19" s="1"/>
  <c r="R19" i="19" s="1"/>
  <c r="P14" i="19"/>
  <c r="U14" i="19" s="1"/>
  <c r="R14" i="19" s="1"/>
  <c r="P297" i="19"/>
  <c r="U297" i="19" s="1"/>
  <c r="R297" i="19" s="1"/>
  <c r="P293" i="19"/>
  <c r="U293" i="19" s="1"/>
  <c r="R293" i="19" s="1"/>
  <c r="P289" i="19"/>
  <c r="U289" i="19" s="1"/>
  <c r="R289" i="19" s="1"/>
  <c r="P285" i="19"/>
  <c r="U285" i="19" s="1"/>
  <c r="R285" i="19" s="1"/>
  <c r="P281" i="19"/>
  <c r="U281" i="19" s="1"/>
  <c r="R281" i="19" s="1"/>
  <c r="P277" i="19"/>
  <c r="U277" i="19" s="1"/>
  <c r="R277" i="19" s="1"/>
  <c r="P237" i="19"/>
  <c r="U237" i="19" s="1"/>
  <c r="R237" i="19" s="1"/>
  <c r="P233" i="19"/>
  <c r="U233" i="19" s="1"/>
  <c r="R233" i="19" s="1"/>
  <c r="P221" i="19"/>
  <c r="U221" i="19" s="1"/>
  <c r="R221" i="19" s="1"/>
  <c r="P217" i="19"/>
  <c r="U217" i="19" s="1"/>
  <c r="R217" i="19" s="1"/>
  <c r="P202" i="19"/>
  <c r="U202" i="19" s="1"/>
  <c r="R202" i="19" s="1"/>
  <c r="P193" i="19"/>
  <c r="U193" i="19" s="1"/>
  <c r="R193" i="19" s="1"/>
  <c r="P146" i="19"/>
  <c r="U146" i="19" s="1"/>
  <c r="R146" i="19" s="1"/>
  <c r="P134" i="19"/>
  <c r="U134" i="19" s="1"/>
  <c r="R134" i="19" s="1"/>
  <c r="P97" i="19"/>
  <c r="U97" i="19" s="1"/>
  <c r="R97" i="19" s="1"/>
  <c r="P95" i="19"/>
  <c r="U95" i="19" s="1"/>
  <c r="R95" i="19" s="1"/>
  <c r="P93" i="19"/>
  <c r="U93" i="19" s="1"/>
  <c r="R93" i="19" s="1"/>
  <c r="P61" i="19"/>
  <c r="U61" i="19" s="1"/>
  <c r="R61" i="19" s="1"/>
  <c r="P47" i="19"/>
  <c r="U47" i="19" s="1"/>
  <c r="R47" i="19" s="1"/>
  <c r="P31" i="19"/>
  <c r="U31" i="19" s="1"/>
  <c r="R31" i="19" s="1"/>
  <c r="P26" i="19"/>
  <c r="U26" i="19" s="1"/>
  <c r="R26" i="19" s="1"/>
  <c r="R17" i="19"/>
  <c r="P13" i="19"/>
  <c r="U13" i="19" s="1"/>
  <c r="R269" i="19"/>
  <c r="R253" i="19"/>
  <c r="R189" i="19"/>
  <c r="R107" i="19"/>
  <c r="R91" i="19"/>
  <c r="R13" i="19"/>
  <c r="R151" i="19"/>
  <c r="R103" i="19"/>
  <c r="R89" i="19"/>
  <c r="P172" i="19"/>
  <c r="U172" i="19" s="1"/>
  <c r="R172" i="19" s="1"/>
  <c r="P132" i="19"/>
  <c r="U132" i="19" s="1"/>
  <c r="R132" i="19" s="1"/>
  <c r="P108" i="19"/>
  <c r="U108" i="19" s="1"/>
  <c r="R108" i="19" s="1"/>
  <c r="P96" i="19"/>
  <c r="U96" i="19" s="1"/>
  <c r="R96" i="19" s="1"/>
  <c r="P32" i="19"/>
  <c r="U32" i="19" s="1"/>
  <c r="R32" i="19" s="1"/>
  <c r="P24" i="19"/>
  <c r="U24" i="19" s="1"/>
  <c r="R24" i="19" s="1"/>
  <c r="P16" i="19"/>
  <c r="U16" i="19" s="1"/>
  <c r="R16" i="19" s="1"/>
  <c r="P20" i="19"/>
  <c r="U20" i="19" s="1"/>
  <c r="R20" i="19" s="1"/>
  <c r="P188" i="19"/>
  <c r="U188" i="19" s="1"/>
  <c r="R188" i="19" s="1"/>
  <c r="P176" i="19"/>
  <c r="U176" i="19" s="1"/>
  <c r="R176" i="19" s="1"/>
  <c r="P124" i="19"/>
  <c r="U124" i="19" s="1"/>
  <c r="R124" i="19" s="1"/>
  <c r="P112" i="19"/>
  <c r="U112" i="19" s="1"/>
  <c r="R112" i="19" s="1"/>
  <c r="P84" i="19"/>
  <c r="U84" i="19" s="1"/>
  <c r="R84" i="19" s="1"/>
  <c r="P60" i="19"/>
  <c r="U60" i="19" s="1"/>
  <c r="R60" i="19" s="1"/>
  <c r="P52" i="19"/>
  <c r="U52" i="19" s="1"/>
  <c r="R52" i="19" s="1"/>
  <c r="P44" i="19"/>
  <c r="U44" i="19" s="1"/>
  <c r="R44" i="19" s="1"/>
  <c r="P204" i="19"/>
  <c r="U204" i="19" s="1"/>
  <c r="R204" i="19" s="1"/>
  <c r="P196" i="19"/>
  <c r="U196" i="19" s="1"/>
  <c r="R196" i="19" s="1"/>
  <c r="P192" i="19"/>
  <c r="U192" i="19" s="1"/>
  <c r="R192" i="19" s="1"/>
  <c r="P180" i="19"/>
  <c r="U180" i="19" s="1"/>
  <c r="R180" i="19" s="1"/>
  <c r="P116" i="19"/>
  <c r="U116" i="19" s="1"/>
  <c r="R116" i="19" s="1"/>
  <c r="P92" i="19"/>
  <c r="U92" i="19" s="1"/>
  <c r="R92" i="19" s="1"/>
  <c r="P68" i="19"/>
  <c r="U68" i="19" s="1"/>
  <c r="R68" i="19" s="1"/>
  <c r="P48" i="19"/>
  <c r="U48" i="19" s="1"/>
  <c r="R48" i="19" s="1"/>
  <c r="P40" i="19"/>
  <c r="U40" i="19" s="1"/>
  <c r="R40" i="19" s="1"/>
  <c r="P246" i="19"/>
  <c r="U246" i="19" s="1"/>
  <c r="R246" i="19" s="1"/>
  <c r="P230" i="19"/>
  <c r="U230" i="19" s="1"/>
  <c r="R230" i="19" s="1"/>
  <c r="P186" i="19"/>
  <c r="U186" i="19" s="1"/>
  <c r="R186" i="19" s="1"/>
  <c r="P250" i="19"/>
  <c r="U250" i="19" s="1"/>
  <c r="R250" i="19" s="1"/>
  <c r="P241" i="19"/>
  <c r="U241" i="19" s="1"/>
  <c r="R241" i="19" s="1"/>
  <c r="P234" i="19"/>
  <c r="U234" i="19" s="1"/>
  <c r="R234" i="19" s="1"/>
  <c r="P225" i="19"/>
  <c r="U225" i="19" s="1"/>
  <c r="R225" i="19" s="1"/>
  <c r="P209" i="19"/>
  <c r="U209" i="19" s="1"/>
  <c r="R209" i="19" s="1"/>
  <c r="P261" i="19"/>
  <c r="U261" i="19" s="1"/>
  <c r="R261" i="19" s="1"/>
  <c r="P245" i="19"/>
  <c r="U245" i="19" s="1"/>
  <c r="R245" i="19" s="1"/>
  <c r="P229" i="19"/>
  <c r="U229" i="19" s="1"/>
  <c r="R229" i="19" s="1"/>
  <c r="P213" i="19"/>
  <c r="U213" i="19" s="1"/>
  <c r="R213" i="19" s="1"/>
  <c r="P201" i="19"/>
  <c r="U201" i="19" s="1"/>
  <c r="R201" i="19" s="1"/>
  <c r="P203" i="19"/>
  <c r="U203" i="19" s="1"/>
  <c r="R203" i="19" s="1"/>
  <c r="P187" i="19"/>
  <c r="U187" i="19" s="1"/>
  <c r="R187" i="19" s="1"/>
  <c r="P171" i="19"/>
  <c r="U171" i="19" s="1"/>
  <c r="R171" i="19" s="1"/>
  <c r="P130" i="19"/>
  <c r="U130" i="19" s="1"/>
  <c r="R130" i="19" s="1"/>
  <c r="P109" i="19"/>
  <c r="U109" i="19" s="1"/>
  <c r="R109" i="19" s="1"/>
  <c r="P199" i="19"/>
  <c r="U199" i="19" s="1"/>
  <c r="R199" i="19" s="1"/>
  <c r="P183" i="19"/>
  <c r="U183" i="19" s="1"/>
  <c r="R183" i="19" s="1"/>
  <c r="P195" i="19"/>
  <c r="U195" i="19" s="1"/>
  <c r="R195" i="19" s="1"/>
  <c r="P179" i="19"/>
  <c r="U179" i="19" s="1"/>
  <c r="R179" i="19" s="1"/>
  <c r="P127" i="19"/>
  <c r="U127" i="19" s="1"/>
  <c r="R127" i="19" s="1"/>
  <c r="P99" i="19"/>
  <c r="U99" i="19" s="1"/>
  <c r="R99" i="19" s="1"/>
  <c r="P126" i="19"/>
  <c r="U126" i="19" s="1"/>
  <c r="R126" i="19" s="1"/>
  <c r="P110" i="19"/>
  <c r="U110" i="19" s="1"/>
  <c r="R110" i="19" s="1"/>
  <c r="P94" i="19"/>
  <c r="U94" i="19" s="1"/>
  <c r="R94" i="19" s="1"/>
  <c r="P86" i="19"/>
  <c r="U86" i="19" s="1"/>
  <c r="R86" i="19" s="1"/>
  <c r="P78" i="19"/>
  <c r="U78" i="19" s="1"/>
  <c r="R78" i="19" s="1"/>
  <c r="P70" i="19"/>
  <c r="U70" i="19" s="1"/>
  <c r="R70" i="19" s="1"/>
  <c r="P62" i="19"/>
  <c r="U62" i="19" s="1"/>
  <c r="R62" i="19" s="1"/>
  <c r="P122" i="19"/>
  <c r="U122" i="19" s="1"/>
  <c r="R122" i="19" s="1"/>
  <c r="P106" i="19"/>
  <c r="U106" i="19" s="1"/>
  <c r="R106" i="19" s="1"/>
  <c r="P90" i="19"/>
  <c r="U90" i="19" s="1"/>
  <c r="R90" i="19" s="1"/>
  <c r="P87" i="19"/>
  <c r="U87" i="19" s="1"/>
  <c r="R87" i="19" s="1"/>
  <c r="P79" i="19"/>
  <c r="U79" i="19" s="1"/>
  <c r="R79" i="19" s="1"/>
  <c r="P71" i="19"/>
  <c r="U71" i="19" s="1"/>
  <c r="R71" i="19" s="1"/>
  <c r="P63" i="19"/>
  <c r="U63" i="19" s="1"/>
  <c r="R63" i="19" s="1"/>
  <c r="P46" i="19"/>
  <c r="U46" i="19" s="1"/>
  <c r="R46" i="19" s="1"/>
  <c r="P118" i="19"/>
  <c r="U118" i="19" s="1"/>
  <c r="R118" i="19" s="1"/>
  <c r="P102" i="19"/>
  <c r="U102" i="19" s="1"/>
  <c r="R102" i="19" s="1"/>
  <c r="P82" i="19"/>
  <c r="U82" i="19" s="1"/>
  <c r="R82" i="19" s="1"/>
  <c r="P74" i="19"/>
  <c r="U74" i="19" s="1"/>
  <c r="R74" i="19" s="1"/>
  <c r="P66" i="19"/>
  <c r="U66" i="19" s="1"/>
  <c r="R66" i="19" s="1"/>
  <c r="P58" i="19"/>
  <c r="U58" i="19" s="1"/>
  <c r="R58" i="19" s="1"/>
  <c r="P50" i="19"/>
  <c r="U50" i="19" s="1"/>
  <c r="R50" i="19" s="1"/>
  <c r="P12" i="19"/>
  <c r="U12" i="19" s="1"/>
  <c r="K21" i="12"/>
  <c r="C31" i="20"/>
  <c r="E31" i="20"/>
  <c r="C29" i="20"/>
  <c r="C30" i="20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43" i="19"/>
  <c r="AN44" i="19"/>
  <c r="AN45" i="19"/>
  <c r="AN46" i="19"/>
  <c r="AN47" i="19"/>
  <c r="AN48" i="19"/>
  <c r="AN49" i="19"/>
  <c r="AN50" i="19"/>
  <c r="AN51" i="19"/>
  <c r="AN52" i="19"/>
  <c r="AN53" i="19"/>
  <c r="AN54" i="19"/>
  <c r="AN55" i="19"/>
  <c r="AN56" i="19"/>
  <c r="AN57" i="19"/>
  <c r="AN58" i="19"/>
  <c r="AN59" i="19"/>
  <c r="AN60" i="19"/>
  <c r="AN61" i="19"/>
  <c r="AN62" i="19"/>
  <c r="AN63" i="19"/>
  <c r="AN64" i="19"/>
  <c r="AN65" i="19"/>
  <c r="AN66" i="19"/>
  <c r="AN67" i="19"/>
  <c r="AN68" i="19"/>
  <c r="AN69" i="19"/>
  <c r="AN70" i="19"/>
  <c r="AN71" i="19"/>
  <c r="AN72" i="19"/>
  <c r="AN73" i="19"/>
  <c r="AN74" i="19"/>
  <c r="AN75" i="19"/>
  <c r="AN76" i="19"/>
  <c r="AN77" i="19"/>
  <c r="AN78" i="19"/>
  <c r="AN79" i="19"/>
  <c r="AN80" i="19"/>
  <c r="AN81" i="19"/>
  <c r="AN82" i="19"/>
  <c r="AN83" i="19"/>
  <c r="AN84" i="19"/>
  <c r="AN85" i="19"/>
  <c r="AN86" i="19"/>
  <c r="AN87" i="19"/>
  <c r="AN88" i="19"/>
  <c r="AN89" i="19"/>
  <c r="AN90" i="19"/>
  <c r="AN91" i="19"/>
  <c r="AN92" i="19"/>
  <c r="AN93" i="19"/>
  <c r="AN94" i="19"/>
  <c r="AN95" i="19"/>
  <c r="AN96" i="19"/>
  <c r="AN97" i="19"/>
  <c r="AN98" i="19"/>
  <c r="AN99" i="19"/>
  <c r="AN100" i="19"/>
  <c r="AN101" i="19"/>
  <c r="AN102" i="19"/>
  <c r="AN103" i="19"/>
  <c r="AN104" i="19"/>
  <c r="AN105" i="19"/>
  <c r="AN106" i="19"/>
  <c r="AN107" i="19"/>
  <c r="AN108" i="19"/>
  <c r="AN109" i="19"/>
  <c r="AN110" i="19"/>
  <c r="AN111" i="19"/>
  <c r="AN112" i="19"/>
  <c r="AN113" i="19"/>
  <c r="AN114" i="19"/>
  <c r="AN115" i="19"/>
  <c r="AN116" i="19"/>
  <c r="AN117" i="19"/>
  <c r="AN118" i="19"/>
  <c r="AN119" i="19"/>
  <c r="AN120" i="19"/>
  <c r="AN121" i="19"/>
  <c r="AN122" i="19"/>
  <c r="AN123" i="19"/>
  <c r="AN124" i="19"/>
  <c r="AN125" i="19"/>
  <c r="AN126" i="19"/>
  <c r="AN127" i="19"/>
  <c r="AN128" i="19"/>
  <c r="AN129" i="19"/>
  <c r="AN130" i="19"/>
  <c r="AN131" i="19"/>
  <c r="AN132" i="19"/>
  <c r="AN133" i="19"/>
  <c r="AN134" i="19"/>
  <c r="AN135" i="19"/>
  <c r="AN136" i="19"/>
  <c r="AN137" i="19"/>
  <c r="AN138" i="19"/>
  <c r="AN139" i="19"/>
  <c r="AN140" i="19"/>
  <c r="AN141" i="19"/>
  <c r="AN142" i="19"/>
  <c r="AN143" i="19"/>
  <c r="AN144" i="19"/>
  <c r="AN145" i="19"/>
  <c r="AN146" i="19"/>
  <c r="AN147" i="19"/>
  <c r="AN148" i="19"/>
  <c r="AN149" i="19"/>
  <c r="AN150" i="19"/>
  <c r="AN151" i="19"/>
  <c r="AN152" i="19"/>
  <c r="AN153" i="19"/>
  <c r="AN154" i="19"/>
  <c r="AN155" i="19"/>
  <c r="AN156" i="19"/>
  <c r="AN157" i="19"/>
  <c r="AN158" i="19"/>
  <c r="AN159" i="19"/>
  <c r="AN160" i="19"/>
  <c r="AN161" i="19"/>
  <c r="AN162" i="19"/>
  <c r="AN163" i="19"/>
  <c r="AN164" i="19"/>
  <c r="AN165" i="19"/>
  <c r="AN166" i="19"/>
  <c r="AN167" i="19"/>
  <c r="AN168" i="19"/>
  <c r="AN169" i="19"/>
  <c r="AN170" i="19"/>
  <c r="AN171" i="19"/>
  <c r="AN172" i="19"/>
  <c r="AN173" i="19"/>
  <c r="AN174" i="19"/>
  <c r="AN175" i="19"/>
  <c r="AN176" i="19"/>
  <c r="AN177" i="19"/>
  <c r="AN178" i="19"/>
  <c r="AN179" i="19"/>
  <c r="AN180" i="19"/>
  <c r="AN181" i="19"/>
  <c r="AN182" i="19"/>
  <c r="AN183" i="19"/>
  <c r="AN184" i="19"/>
  <c r="AN185" i="19"/>
  <c r="AN186" i="19"/>
  <c r="AN187" i="19"/>
  <c r="AN188" i="19"/>
  <c r="AN189" i="19"/>
  <c r="AN190" i="19"/>
  <c r="AN191" i="19"/>
  <c r="AN192" i="19"/>
  <c r="AN193" i="19"/>
  <c r="AN194" i="19"/>
  <c r="AN195" i="19"/>
  <c r="AN196" i="19"/>
  <c r="AN197" i="19"/>
  <c r="AN198" i="19"/>
  <c r="AN199" i="19"/>
  <c r="AN200" i="19"/>
  <c r="AN201" i="19"/>
  <c r="AN202" i="19"/>
  <c r="AN203" i="19"/>
  <c r="AN204" i="19"/>
  <c r="AN205" i="19"/>
  <c r="AN206" i="19"/>
  <c r="AN207" i="19"/>
  <c r="AN208" i="19"/>
  <c r="AN209" i="19"/>
  <c r="AN210" i="19"/>
  <c r="AN211" i="19"/>
  <c r="AN212" i="19"/>
  <c r="AN213" i="19"/>
  <c r="AN214" i="19"/>
  <c r="AN215" i="19"/>
  <c r="AN216" i="19"/>
  <c r="AN217" i="19"/>
  <c r="AN218" i="19"/>
  <c r="AN219" i="19"/>
  <c r="AN220" i="19"/>
  <c r="AN221" i="19"/>
  <c r="AN222" i="19"/>
  <c r="AN223" i="19"/>
  <c r="AN224" i="19"/>
  <c r="AN225" i="19"/>
  <c r="AN226" i="19"/>
  <c r="AN227" i="19"/>
  <c r="AN228" i="19"/>
  <c r="AN229" i="19"/>
  <c r="AN230" i="19"/>
  <c r="AN231" i="19"/>
  <c r="AN232" i="19"/>
  <c r="AN233" i="19"/>
  <c r="AN234" i="19"/>
  <c r="AN235" i="19"/>
  <c r="AN236" i="19"/>
  <c r="AN237" i="19"/>
  <c r="AN238" i="19"/>
  <c r="AN239" i="19"/>
  <c r="AN240" i="19"/>
  <c r="AN241" i="19"/>
  <c r="AN242" i="19"/>
  <c r="AN243" i="19"/>
  <c r="AN244" i="19"/>
  <c r="AN245" i="19"/>
  <c r="AN246" i="19"/>
  <c r="AN247" i="19"/>
  <c r="AN248" i="19"/>
  <c r="AN249" i="19"/>
  <c r="AN250" i="19"/>
  <c r="AN251" i="19"/>
  <c r="AN252" i="19"/>
  <c r="AN253" i="19"/>
  <c r="AN254" i="19"/>
  <c r="AN255" i="19"/>
  <c r="AN256" i="19"/>
  <c r="AN257" i="19"/>
  <c r="AN258" i="19"/>
  <c r="AN259" i="19"/>
  <c r="AN260" i="19"/>
  <c r="AN261" i="19"/>
  <c r="AN262" i="19"/>
  <c r="AN263" i="19"/>
  <c r="AN264" i="19"/>
  <c r="AN265" i="19"/>
  <c r="AN266" i="19"/>
  <c r="AN267" i="19"/>
  <c r="AN268" i="19"/>
  <c r="AN269" i="19"/>
  <c r="AN270" i="19"/>
  <c r="AN271" i="19"/>
  <c r="AN272" i="19"/>
  <c r="AN273" i="19"/>
  <c r="AN274" i="19"/>
  <c r="AN275" i="19"/>
  <c r="AN276" i="19"/>
  <c r="AN277" i="19"/>
  <c r="AN278" i="19"/>
  <c r="AN279" i="19"/>
  <c r="AN280" i="19"/>
  <c r="AN281" i="19"/>
  <c r="AN282" i="19"/>
  <c r="AN283" i="19"/>
  <c r="AN284" i="19"/>
  <c r="AN285" i="19"/>
  <c r="AN286" i="19"/>
  <c r="AN287" i="19"/>
  <c r="AN288" i="19"/>
  <c r="AN289" i="19"/>
  <c r="AN290" i="19"/>
  <c r="AN291" i="19"/>
  <c r="AN292" i="19"/>
  <c r="AN293" i="19"/>
  <c r="AN294" i="19"/>
  <c r="AN295" i="19"/>
  <c r="AN296" i="19"/>
  <c r="AN297" i="19"/>
  <c r="AN298" i="19"/>
  <c r="AN299" i="19"/>
  <c r="AN300" i="19"/>
  <c r="AN301" i="19"/>
  <c r="AN302" i="19"/>
  <c r="AN303" i="19"/>
  <c r="AN304" i="19"/>
  <c r="AN305" i="19"/>
  <c r="AN306" i="19"/>
  <c r="AN307" i="19"/>
  <c r="AN308" i="19"/>
  <c r="AN309" i="19"/>
  <c r="AN310" i="19"/>
  <c r="AN311" i="19"/>
  <c r="AN312" i="19"/>
  <c r="AN14" i="19"/>
  <c r="AN15" i="19"/>
  <c r="AN16" i="19"/>
  <c r="AN17" i="19"/>
  <c r="AN18" i="19"/>
  <c r="AN19" i="19"/>
  <c r="AN20" i="19"/>
  <c r="AN21" i="19"/>
  <c r="AN13" i="19"/>
  <c r="AN12" i="19"/>
  <c r="Y1" i="19"/>
  <c r="AA1" i="19"/>
  <c r="E313" i="19"/>
  <c r="AN313" i="19" s="1"/>
  <c r="W316" i="3" l="1"/>
  <c r="R313" i="4"/>
  <c r="AL54" i="4"/>
  <c r="AL38" i="4"/>
  <c r="AL22" i="4"/>
  <c r="AL12" i="4"/>
  <c r="AL51" i="4"/>
  <c r="AL35" i="4"/>
  <c r="AL19" i="4"/>
  <c r="AL64" i="4"/>
  <c r="AL44" i="4"/>
  <c r="AL28" i="4"/>
  <c r="AL45" i="4"/>
  <c r="AL29" i="4"/>
  <c r="AL21" i="4"/>
  <c r="AL62" i="4"/>
  <c r="AL50" i="4"/>
  <c r="AL34" i="4"/>
  <c r="AL18" i="4"/>
  <c r="AL47" i="4"/>
  <c r="AL31" i="4"/>
  <c r="AL15" i="4"/>
  <c r="AL60" i="4"/>
  <c r="AL52" i="4"/>
  <c r="AL40" i="4"/>
  <c r="AL24" i="4"/>
  <c r="U313" i="4"/>
  <c r="T4" i="4" s="1"/>
  <c r="E23" i="20" s="1"/>
  <c r="AL36" i="4"/>
  <c r="AL20" i="4"/>
  <c r="AL56" i="4"/>
  <c r="AL48" i="4"/>
  <c r="AL32" i="4"/>
  <c r="R313" i="3"/>
  <c r="AL122" i="3"/>
  <c r="AL114" i="3"/>
  <c r="AL106" i="3"/>
  <c r="AL98" i="3"/>
  <c r="AL90" i="3"/>
  <c r="AL82" i="3"/>
  <c r="AL67" i="3"/>
  <c r="AL60" i="3"/>
  <c r="AL25" i="3"/>
  <c r="AL39" i="3"/>
  <c r="U313" i="3"/>
  <c r="T4" i="3" s="1"/>
  <c r="D23" i="20" s="1"/>
  <c r="AL31" i="3"/>
  <c r="AL15" i="3"/>
  <c r="AL36" i="3"/>
  <c r="AL20" i="3"/>
  <c r="AL120" i="3"/>
  <c r="AL112" i="3"/>
  <c r="AL104" i="3"/>
  <c r="AL96" i="3"/>
  <c r="AL88" i="3"/>
  <c r="AL79" i="3"/>
  <c r="AL56" i="3"/>
  <c r="AL21" i="3"/>
  <c r="AL52" i="3"/>
  <c r="AL22" i="3"/>
  <c r="AL14" i="3"/>
  <c r="AL44" i="3"/>
  <c r="AL27" i="3"/>
  <c r="AL63" i="3"/>
  <c r="AL32" i="3"/>
  <c r="AL126" i="3"/>
  <c r="AL118" i="3"/>
  <c r="AL110" i="3"/>
  <c r="AL102" i="3"/>
  <c r="AL94" i="3"/>
  <c r="AL86" i="3"/>
  <c r="AL75" i="3"/>
  <c r="AL51" i="3"/>
  <c r="AL17" i="3"/>
  <c r="AL48" i="3"/>
  <c r="AL40" i="3"/>
  <c r="AL23" i="3"/>
  <c r="AL59" i="3"/>
  <c r="AL28" i="3"/>
  <c r="AL16" i="3"/>
  <c r="AL124" i="3"/>
  <c r="AL116" i="3"/>
  <c r="AL108" i="3"/>
  <c r="AL100" i="3"/>
  <c r="AL92" i="3"/>
  <c r="AL84" i="3"/>
  <c r="AL71" i="3"/>
  <c r="AL47" i="3"/>
  <c r="AL12" i="3"/>
  <c r="AL43" i="3"/>
  <c r="AL18" i="3"/>
  <c r="AL13" i="3"/>
  <c r="AL35" i="3"/>
  <c r="AL19" i="3"/>
  <c r="AL55" i="3"/>
  <c r="Q313" i="19"/>
  <c r="C27" i="20"/>
  <c r="J316" i="19"/>
  <c r="F5" i="3" l="1"/>
  <c r="I7" i="3"/>
  <c r="I3" i="3"/>
  <c r="E3" i="3"/>
  <c r="I6" i="3"/>
  <c r="E6" i="3"/>
  <c r="I5" i="3"/>
  <c r="E5" i="3"/>
  <c r="I4" i="3"/>
  <c r="E4" i="3"/>
  <c r="I6" i="4"/>
  <c r="E6" i="4"/>
  <c r="I5" i="4"/>
  <c r="E5" i="4"/>
  <c r="I4" i="4"/>
  <c r="E4" i="4"/>
  <c r="I7" i="4"/>
  <c r="I3" i="4"/>
  <c r="E3" i="4"/>
  <c r="I18" i="12"/>
  <c r="I17" i="12"/>
  <c r="I16" i="12"/>
  <c r="AJ6" i="19"/>
  <c r="AJ5" i="19"/>
  <c r="C10" i="19" l="1"/>
  <c r="A1" i="12"/>
  <c r="AV14" i="19"/>
  <c r="AV15" i="19"/>
  <c r="AV16" i="19"/>
  <c r="AV17" i="19"/>
  <c r="AV18" i="19"/>
  <c r="AV19" i="19"/>
  <c r="AV20" i="19"/>
  <c r="AV21" i="19"/>
  <c r="AV22" i="19"/>
  <c r="AV23" i="19"/>
  <c r="AV24" i="19"/>
  <c r="AV25" i="19"/>
  <c r="AV26" i="19"/>
  <c r="AV27" i="19"/>
  <c r="AV28" i="19"/>
  <c r="AV29" i="19"/>
  <c r="AV30" i="19"/>
  <c r="AV31" i="19"/>
  <c r="AV32" i="19"/>
  <c r="AV33" i="19"/>
  <c r="AV34" i="19"/>
  <c r="AV35" i="19"/>
  <c r="AV36" i="19"/>
  <c r="AV37" i="19"/>
  <c r="AV38" i="19"/>
  <c r="AV39" i="19"/>
  <c r="AV40" i="19"/>
  <c r="AV41" i="19"/>
  <c r="AV42" i="19"/>
  <c r="AV43" i="19"/>
  <c r="AV44" i="19"/>
  <c r="AV45" i="19"/>
  <c r="AV46" i="19"/>
  <c r="AV47" i="19"/>
  <c r="AV48" i="19"/>
  <c r="AV49" i="19"/>
  <c r="AV50" i="19"/>
  <c r="AV51" i="19"/>
  <c r="AV52" i="19"/>
  <c r="AV53" i="19"/>
  <c r="AV54" i="19"/>
  <c r="AV55" i="19"/>
  <c r="AV56" i="19"/>
  <c r="AV57" i="19"/>
  <c r="AV58" i="19"/>
  <c r="AV59" i="19"/>
  <c r="AV60" i="19"/>
  <c r="AV61" i="19"/>
  <c r="AV62" i="19"/>
  <c r="AV63" i="19"/>
  <c r="AV64" i="19"/>
  <c r="AV65" i="19"/>
  <c r="AV66" i="19"/>
  <c r="AV67" i="19"/>
  <c r="AV68" i="19"/>
  <c r="AV69" i="19"/>
  <c r="AV70" i="19"/>
  <c r="AV71" i="19"/>
  <c r="AV72" i="19"/>
  <c r="AV73" i="19"/>
  <c r="AV74" i="19"/>
  <c r="AV75" i="19"/>
  <c r="AV76" i="19"/>
  <c r="AV77" i="19"/>
  <c r="AV78" i="19"/>
  <c r="AV79" i="19"/>
  <c r="AV80" i="19"/>
  <c r="AV81" i="19"/>
  <c r="AV82" i="19"/>
  <c r="AV83" i="19"/>
  <c r="AV84" i="19"/>
  <c r="AV85" i="19"/>
  <c r="AV86" i="19"/>
  <c r="AV87" i="19"/>
  <c r="AV88" i="19"/>
  <c r="AV89" i="19"/>
  <c r="AV90" i="19"/>
  <c r="AV91" i="19"/>
  <c r="AV92" i="19"/>
  <c r="AV93" i="19"/>
  <c r="AV94" i="19"/>
  <c r="AV95" i="19"/>
  <c r="AV96" i="19"/>
  <c r="AV97" i="19"/>
  <c r="AV98" i="19"/>
  <c r="AV99" i="19"/>
  <c r="AV100" i="19"/>
  <c r="AV101" i="19"/>
  <c r="AV102" i="19"/>
  <c r="AV103" i="19"/>
  <c r="AV104" i="19"/>
  <c r="AV105" i="19"/>
  <c r="AV106" i="19"/>
  <c r="AV107" i="19"/>
  <c r="AV108" i="19"/>
  <c r="AV109" i="19"/>
  <c r="AV110" i="19"/>
  <c r="AV111" i="19"/>
  <c r="AV112" i="19"/>
  <c r="AV113" i="19"/>
  <c r="AV114" i="19"/>
  <c r="AV115" i="19"/>
  <c r="AV116" i="19"/>
  <c r="AV117" i="19"/>
  <c r="AV118" i="19"/>
  <c r="AV119" i="19"/>
  <c r="AV120" i="19"/>
  <c r="AV121" i="19"/>
  <c r="AV122" i="19"/>
  <c r="AV123" i="19"/>
  <c r="AV124" i="19"/>
  <c r="AV125" i="19"/>
  <c r="AV126" i="19"/>
  <c r="AV127" i="19"/>
  <c r="AV128" i="19"/>
  <c r="AV129" i="19"/>
  <c r="AV130" i="19"/>
  <c r="AV131" i="19"/>
  <c r="AV132" i="19"/>
  <c r="AV133" i="19"/>
  <c r="AV134" i="19"/>
  <c r="AV135" i="19"/>
  <c r="AV136" i="19"/>
  <c r="AV137" i="19"/>
  <c r="AV138" i="19"/>
  <c r="AV139" i="19"/>
  <c r="AV140" i="19"/>
  <c r="AV141" i="19"/>
  <c r="AV142" i="19"/>
  <c r="AV143" i="19"/>
  <c r="AV144" i="19"/>
  <c r="AV145" i="19"/>
  <c r="AV146" i="19"/>
  <c r="AV147" i="19"/>
  <c r="AV148" i="19"/>
  <c r="AV149" i="19"/>
  <c r="AV150" i="19"/>
  <c r="AV151" i="19"/>
  <c r="AV152" i="19"/>
  <c r="AV153" i="19"/>
  <c r="AV154" i="19"/>
  <c r="AV155" i="19"/>
  <c r="AV156" i="19"/>
  <c r="AV157" i="19"/>
  <c r="AV158" i="19"/>
  <c r="AV159" i="19"/>
  <c r="AV160" i="19"/>
  <c r="AV161" i="19"/>
  <c r="AV162" i="19"/>
  <c r="AV163" i="19"/>
  <c r="AV164" i="19"/>
  <c r="AV165" i="19"/>
  <c r="AV166" i="19"/>
  <c r="AV167" i="19"/>
  <c r="AV168" i="19"/>
  <c r="AV169" i="19"/>
  <c r="AV170" i="19"/>
  <c r="AV171" i="19"/>
  <c r="AV172" i="19"/>
  <c r="AV173" i="19"/>
  <c r="AV174" i="19"/>
  <c r="AV175" i="19"/>
  <c r="AV176" i="19"/>
  <c r="AV177" i="19"/>
  <c r="AV178" i="19"/>
  <c r="AV179" i="19"/>
  <c r="AV180" i="19"/>
  <c r="AV181" i="19"/>
  <c r="AV182" i="19"/>
  <c r="AV183" i="19"/>
  <c r="AV184" i="19"/>
  <c r="AV185" i="19"/>
  <c r="AV186" i="19"/>
  <c r="AV187" i="19"/>
  <c r="AV188" i="19"/>
  <c r="AV189" i="19"/>
  <c r="AV190" i="19"/>
  <c r="AV191" i="19"/>
  <c r="AV192" i="19"/>
  <c r="AV193" i="19"/>
  <c r="AV194" i="19"/>
  <c r="AV195" i="19"/>
  <c r="AV196" i="19"/>
  <c r="AV197" i="19"/>
  <c r="AV198" i="19"/>
  <c r="AV199" i="19"/>
  <c r="AV200" i="19"/>
  <c r="AV201" i="19"/>
  <c r="AV202" i="19"/>
  <c r="AV203" i="19"/>
  <c r="AV204" i="19"/>
  <c r="AV205" i="19"/>
  <c r="AV206" i="19"/>
  <c r="AV207" i="19"/>
  <c r="AV208" i="19"/>
  <c r="AV209" i="19"/>
  <c r="AV210" i="19"/>
  <c r="AV211" i="19"/>
  <c r="AV212" i="19"/>
  <c r="AV213" i="19"/>
  <c r="AV214" i="19"/>
  <c r="AV215" i="19"/>
  <c r="AV216" i="19"/>
  <c r="AV217" i="19"/>
  <c r="AV218" i="19"/>
  <c r="AV219" i="19"/>
  <c r="AV220" i="19"/>
  <c r="AV221" i="19"/>
  <c r="AV222" i="19"/>
  <c r="AV223" i="19"/>
  <c r="AV224" i="19"/>
  <c r="AV225" i="19"/>
  <c r="AV226" i="19"/>
  <c r="AV227" i="19"/>
  <c r="AV228" i="19"/>
  <c r="AV229" i="19"/>
  <c r="AV230" i="19"/>
  <c r="AV231" i="19"/>
  <c r="AV232" i="19"/>
  <c r="AV233" i="19"/>
  <c r="AV234" i="19"/>
  <c r="AV235" i="19"/>
  <c r="AV236" i="19"/>
  <c r="AV237" i="19"/>
  <c r="AV238" i="19"/>
  <c r="AV239" i="19"/>
  <c r="AV240" i="19"/>
  <c r="AV241" i="19"/>
  <c r="AV242" i="19"/>
  <c r="AV243" i="19"/>
  <c r="AV244" i="19"/>
  <c r="AV245" i="19"/>
  <c r="AV246" i="19"/>
  <c r="AV247" i="19"/>
  <c r="AV248" i="19"/>
  <c r="AV249" i="19"/>
  <c r="AV250" i="19"/>
  <c r="AV251" i="19"/>
  <c r="AV252" i="19"/>
  <c r="AV253" i="19"/>
  <c r="AV254" i="19"/>
  <c r="AV255" i="19"/>
  <c r="AV256" i="19"/>
  <c r="AV257" i="19"/>
  <c r="AV258" i="19"/>
  <c r="AV259" i="19"/>
  <c r="AV260" i="19"/>
  <c r="AV261" i="19"/>
  <c r="AV262" i="19"/>
  <c r="AV263" i="19"/>
  <c r="AV264" i="19"/>
  <c r="AV265" i="19"/>
  <c r="AV266" i="19"/>
  <c r="AV267" i="19"/>
  <c r="AV268" i="19"/>
  <c r="AV269" i="19"/>
  <c r="AV270" i="19"/>
  <c r="AV271" i="19"/>
  <c r="AV272" i="19"/>
  <c r="AV273" i="19"/>
  <c r="AV274" i="19"/>
  <c r="AV275" i="19"/>
  <c r="AV276" i="19"/>
  <c r="AV277" i="19"/>
  <c r="AV278" i="19"/>
  <c r="AV279" i="19"/>
  <c r="AV280" i="19"/>
  <c r="AV281" i="19"/>
  <c r="AV282" i="19"/>
  <c r="AV283" i="19"/>
  <c r="AV284" i="19"/>
  <c r="AV285" i="19"/>
  <c r="AV286" i="19"/>
  <c r="AV287" i="19"/>
  <c r="AV288" i="19"/>
  <c r="AV289" i="19"/>
  <c r="AV290" i="19"/>
  <c r="AV291" i="19"/>
  <c r="AV292" i="19"/>
  <c r="AV293" i="19"/>
  <c r="AV294" i="19"/>
  <c r="AV295" i="19"/>
  <c r="AV296" i="19"/>
  <c r="AV297" i="19"/>
  <c r="AV298" i="19"/>
  <c r="AV299" i="19"/>
  <c r="AV300" i="19"/>
  <c r="AV301" i="19"/>
  <c r="AV302" i="19"/>
  <c r="AV303" i="19"/>
  <c r="AV304" i="19"/>
  <c r="AV305" i="19"/>
  <c r="AV306" i="19"/>
  <c r="AV307" i="19"/>
  <c r="AV308" i="19"/>
  <c r="AV309" i="19"/>
  <c r="AV310" i="19"/>
  <c r="AV311" i="19"/>
  <c r="AV312" i="19"/>
  <c r="AV13" i="19"/>
  <c r="AV12" i="19"/>
  <c r="AD69" i="19"/>
  <c r="AE69" i="19"/>
  <c r="AF69" i="19"/>
  <c r="AG69" i="19"/>
  <c r="AH69" i="19"/>
  <c r="AI69" i="19"/>
  <c r="AJ69" i="19"/>
  <c r="AD70" i="19"/>
  <c r="AE70" i="19"/>
  <c r="AF70" i="19"/>
  <c r="AG70" i="19"/>
  <c r="AH70" i="19"/>
  <c r="AI70" i="19"/>
  <c r="AJ70" i="19"/>
  <c r="AD71" i="19"/>
  <c r="AE71" i="19"/>
  <c r="AF71" i="19"/>
  <c r="AG71" i="19"/>
  <c r="AH71" i="19"/>
  <c r="AI71" i="19"/>
  <c r="AJ71" i="19"/>
  <c r="AD72" i="19"/>
  <c r="AE72" i="19"/>
  <c r="AF72" i="19"/>
  <c r="AG72" i="19"/>
  <c r="AH72" i="19"/>
  <c r="AI72" i="19"/>
  <c r="AJ72" i="19"/>
  <c r="AD73" i="19"/>
  <c r="AE73" i="19"/>
  <c r="AF73" i="19"/>
  <c r="AG73" i="19"/>
  <c r="AH73" i="19"/>
  <c r="AI73" i="19"/>
  <c r="AJ73" i="19"/>
  <c r="AD74" i="19"/>
  <c r="AE74" i="19"/>
  <c r="AF74" i="19"/>
  <c r="AG74" i="19"/>
  <c r="AH74" i="19"/>
  <c r="AI74" i="19"/>
  <c r="AJ74" i="19"/>
  <c r="AD75" i="19"/>
  <c r="AE75" i="19"/>
  <c r="AF75" i="19"/>
  <c r="AG75" i="19"/>
  <c r="AH75" i="19"/>
  <c r="AI75" i="19"/>
  <c r="AJ75" i="19"/>
  <c r="AD76" i="19"/>
  <c r="AE76" i="19"/>
  <c r="AF76" i="19"/>
  <c r="AG76" i="19"/>
  <c r="AH76" i="19"/>
  <c r="AI76" i="19"/>
  <c r="AJ76" i="19"/>
  <c r="AD77" i="19"/>
  <c r="AE77" i="19"/>
  <c r="AF77" i="19"/>
  <c r="AG77" i="19"/>
  <c r="AH77" i="19"/>
  <c r="AI77" i="19"/>
  <c r="AJ77" i="19"/>
  <c r="AD78" i="19"/>
  <c r="AE78" i="19"/>
  <c r="AF78" i="19"/>
  <c r="AG78" i="19"/>
  <c r="AH78" i="19"/>
  <c r="AI78" i="19"/>
  <c r="AJ78" i="19"/>
  <c r="AD79" i="19"/>
  <c r="AE79" i="19"/>
  <c r="AF79" i="19"/>
  <c r="AG79" i="19"/>
  <c r="AH79" i="19"/>
  <c r="AI79" i="19"/>
  <c r="AJ79" i="19"/>
  <c r="AD80" i="19"/>
  <c r="AE80" i="19"/>
  <c r="AF80" i="19"/>
  <c r="AG80" i="19"/>
  <c r="AH80" i="19"/>
  <c r="AI80" i="19"/>
  <c r="AJ80" i="19"/>
  <c r="AD81" i="19"/>
  <c r="AE81" i="19"/>
  <c r="AF81" i="19"/>
  <c r="AG81" i="19"/>
  <c r="AH81" i="19"/>
  <c r="AI81" i="19"/>
  <c r="AJ81" i="19"/>
  <c r="AD82" i="19"/>
  <c r="AE82" i="19"/>
  <c r="AF82" i="19"/>
  <c r="AG82" i="19"/>
  <c r="AH82" i="19"/>
  <c r="AI82" i="19"/>
  <c r="AJ82" i="19"/>
  <c r="AD83" i="19"/>
  <c r="AE83" i="19"/>
  <c r="AF83" i="19"/>
  <c r="AG83" i="19"/>
  <c r="AH83" i="19"/>
  <c r="AI83" i="19"/>
  <c r="AJ83" i="19"/>
  <c r="AD84" i="19"/>
  <c r="AE84" i="19"/>
  <c r="AF84" i="19"/>
  <c r="AG84" i="19"/>
  <c r="AH84" i="19"/>
  <c r="AI84" i="19"/>
  <c r="AJ84" i="19"/>
  <c r="AD85" i="19"/>
  <c r="AE85" i="19"/>
  <c r="AF85" i="19"/>
  <c r="AG85" i="19"/>
  <c r="AH85" i="19"/>
  <c r="AI85" i="19"/>
  <c r="AJ85" i="19"/>
  <c r="AD86" i="19"/>
  <c r="AE86" i="19"/>
  <c r="AF86" i="19"/>
  <c r="AG86" i="19"/>
  <c r="AH86" i="19"/>
  <c r="AI86" i="19"/>
  <c r="AJ86" i="19"/>
  <c r="AD87" i="19"/>
  <c r="AE87" i="19"/>
  <c r="AF87" i="19"/>
  <c r="AG87" i="19"/>
  <c r="AH87" i="19"/>
  <c r="AI87" i="19"/>
  <c r="AJ87" i="19"/>
  <c r="AD88" i="19"/>
  <c r="AE88" i="19"/>
  <c r="AF88" i="19"/>
  <c r="AG88" i="19"/>
  <c r="AH88" i="19"/>
  <c r="AI88" i="19"/>
  <c r="AJ88" i="19"/>
  <c r="AD89" i="19"/>
  <c r="AE89" i="19"/>
  <c r="AF89" i="19"/>
  <c r="AG89" i="19"/>
  <c r="AH89" i="19"/>
  <c r="AI89" i="19"/>
  <c r="AJ89" i="19"/>
  <c r="AD90" i="19"/>
  <c r="AE90" i="19"/>
  <c r="AF90" i="19"/>
  <c r="AG90" i="19"/>
  <c r="AH90" i="19"/>
  <c r="AI90" i="19"/>
  <c r="AJ90" i="19"/>
  <c r="AD91" i="19"/>
  <c r="AE91" i="19"/>
  <c r="AF91" i="19"/>
  <c r="AG91" i="19"/>
  <c r="AH91" i="19"/>
  <c r="AI91" i="19"/>
  <c r="AJ91" i="19"/>
  <c r="AD92" i="19"/>
  <c r="AE92" i="19"/>
  <c r="AF92" i="19"/>
  <c r="AG92" i="19"/>
  <c r="AH92" i="19"/>
  <c r="AI92" i="19"/>
  <c r="AJ92" i="19"/>
  <c r="AD93" i="19"/>
  <c r="AE93" i="19"/>
  <c r="AF93" i="19"/>
  <c r="AG93" i="19"/>
  <c r="AH93" i="19"/>
  <c r="AI93" i="19"/>
  <c r="AJ93" i="19"/>
  <c r="AD94" i="19"/>
  <c r="AE94" i="19"/>
  <c r="AF94" i="19"/>
  <c r="AG94" i="19"/>
  <c r="AH94" i="19"/>
  <c r="AI94" i="19"/>
  <c r="AJ94" i="19"/>
  <c r="AD95" i="19"/>
  <c r="AE95" i="19"/>
  <c r="AF95" i="19"/>
  <c r="AG95" i="19"/>
  <c r="AH95" i="19"/>
  <c r="AI95" i="19"/>
  <c r="AJ95" i="19"/>
  <c r="AD96" i="19"/>
  <c r="AE96" i="19"/>
  <c r="AF96" i="19"/>
  <c r="AG96" i="19"/>
  <c r="AH96" i="19"/>
  <c r="AI96" i="19"/>
  <c r="AJ96" i="19"/>
  <c r="AD97" i="19"/>
  <c r="AE97" i="19"/>
  <c r="AF97" i="19"/>
  <c r="AG97" i="19"/>
  <c r="AH97" i="19"/>
  <c r="AI97" i="19"/>
  <c r="AJ97" i="19"/>
  <c r="AD98" i="19"/>
  <c r="AE98" i="19"/>
  <c r="AF98" i="19"/>
  <c r="AG98" i="19"/>
  <c r="AH98" i="19"/>
  <c r="AI98" i="19"/>
  <c r="AJ98" i="19"/>
  <c r="AD99" i="19"/>
  <c r="AE99" i="19"/>
  <c r="AF99" i="19"/>
  <c r="AG99" i="19"/>
  <c r="AH99" i="19"/>
  <c r="AI99" i="19"/>
  <c r="AJ99" i="19"/>
  <c r="AD100" i="19"/>
  <c r="AE100" i="19"/>
  <c r="AF100" i="19"/>
  <c r="AG100" i="19"/>
  <c r="AH100" i="19"/>
  <c r="AI100" i="19"/>
  <c r="AJ100" i="19"/>
  <c r="AD101" i="19"/>
  <c r="AE101" i="19"/>
  <c r="AF101" i="19"/>
  <c r="AG101" i="19"/>
  <c r="AH101" i="19"/>
  <c r="AI101" i="19"/>
  <c r="AJ101" i="19"/>
  <c r="AD102" i="19"/>
  <c r="AE102" i="19"/>
  <c r="AF102" i="19"/>
  <c r="AG102" i="19"/>
  <c r="AH102" i="19"/>
  <c r="AI102" i="19"/>
  <c r="AJ102" i="19"/>
  <c r="AD103" i="19"/>
  <c r="AE103" i="19"/>
  <c r="AF103" i="19"/>
  <c r="AG103" i="19"/>
  <c r="AH103" i="19"/>
  <c r="AI103" i="19"/>
  <c r="AJ103" i="19"/>
  <c r="AD104" i="19"/>
  <c r="AE104" i="19"/>
  <c r="AF104" i="19"/>
  <c r="AG104" i="19"/>
  <c r="AH104" i="19"/>
  <c r="AI104" i="19"/>
  <c r="AJ104" i="19"/>
  <c r="AD105" i="19"/>
  <c r="AE105" i="19"/>
  <c r="AF105" i="19"/>
  <c r="AG105" i="19"/>
  <c r="AH105" i="19"/>
  <c r="AI105" i="19"/>
  <c r="AJ105" i="19"/>
  <c r="AD106" i="19"/>
  <c r="AE106" i="19"/>
  <c r="AF106" i="19"/>
  <c r="AG106" i="19"/>
  <c r="AH106" i="19"/>
  <c r="AI106" i="19"/>
  <c r="AJ106" i="19"/>
  <c r="AD107" i="19"/>
  <c r="AE107" i="19"/>
  <c r="AF107" i="19"/>
  <c r="AG107" i="19"/>
  <c r="AH107" i="19"/>
  <c r="AI107" i="19"/>
  <c r="AJ107" i="19"/>
  <c r="AD108" i="19"/>
  <c r="AE108" i="19"/>
  <c r="AF108" i="19"/>
  <c r="AG108" i="19"/>
  <c r="AH108" i="19"/>
  <c r="AI108" i="19"/>
  <c r="AJ108" i="19"/>
  <c r="AD109" i="19"/>
  <c r="AE109" i="19"/>
  <c r="AF109" i="19"/>
  <c r="AG109" i="19"/>
  <c r="AH109" i="19"/>
  <c r="AI109" i="19"/>
  <c r="AJ109" i="19"/>
  <c r="AD110" i="19"/>
  <c r="AE110" i="19"/>
  <c r="AF110" i="19"/>
  <c r="AG110" i="19"/>
  <c r="AH110" i="19"/>
  <c r="AI110" i="19"/>
  <c r="AJ110" i="19"/>
  <c r="AD111" i="19"/>
  <c r="AE111" i="19"/>
  <c r="AF111" i="19"/>
  <c r="AG111" i="19"/>
  <c r="AH111" i="19"/>
  <c r="AI111" i="19"/>
  <c r="AJ111" i="19"/>
  <c r="AD112" i="19"/>
  <c r="AE112" i="19"/>
  <c r="AF112" i="19"/>
  <c r="AG112" i="19"/>
  <c r="AH112" i="19"/>
  <c r="AI112" i="19"/>
  <c r="AJ112" i="19"/>
  <c r="AD113" i="19"/>
  <c r="AE113" i="19"/>
  <c r="AF113" i="19"/>
  <c r="AG113" i="19"/>
  <c r="AH113" i="19"/>
  <c r="AI113" i="19"/>
  <c r="AJ113" i="19"/>
  <c r="AD114" i="19"/>
  <c r="AE114" i="19"/>
  <c r="AF114" i="19"/>
  <c r="AG114" i="19"/>
  <c r="AH114" i="19"/>
  <c r="AI114" i="19"/>
  <c r="AJ114" i="19"/>
  <c r="AD115" i="19"/>
  <c r="AE115" i="19"/>
  <c r="AF115" i="19"/>
  <c r="AG115" i="19"/>
  <c r="AH115" i="19"/>
  <c r="AI115" i="19"/>
  <c r="AJ115" i="19"/>
  <c r="AD116" i="19"/>
  <c r="AE116" i="19"/>
  <c r="AF116" i="19"/>
  <c r="AG116" i="19"/>
  <c r="AH116" i="19"/>
  <c r="AI116" i="19"/>
  <c r="AJ116" i="19"/>
  <c r="AD117" i="19"/>
  <c r="AE117" i="19"/>
  <c r="AF117" i="19"/>
  <c r="AG117" i="19"/>
  <c r="AH117" i="19"/>
  <c r="AI117" i="19"/>
  <c r="AJ117" i="19"/>
  <c r="AD118" i="19"/>
  <c r="AE118" i="19"/>
  <c r="AF118" i="19"/>
  <c r="AG118" i="19"/>
  <c r="AH118" i="19"/>
  <c r="AI118" i="19"/>
  <c r="AJ118" i="19"/>
  <c r="AD119" i="19"/>
  <c r="AE119" i="19"/>
  <c r="AF119" i="19"/>
  <c r="AG119" i="19"/>
  <c r="AH119" i="19"/>
  <c r="AI119" i="19"/>
  <c r="AJ119" i="19"/>
  <c r="AD120" i="19"/>
  <c r="AE120" i="19"/>
  <c r="AF120" i="19"/>
  <c r="AG120" i="19"/>
  <c r="AH120" i="19"/>
  <c r="AI120" i="19"/>
  <c r="AJ120" i="19"/>
  <c r="AD121" i="19"/>
  <c r="AE121" i="19"/>
  <c r="AF121" i="19"/>
  <c r="AG121" i="19"/>
  <c r="AH121" i="19"/>
  <c r="AI121" i="19"/>
  <c r="AJ121" i="19"/>
  <c r="AD122" i="19"/>
  <c r="AE122" i="19"/>
  <c r="AF122" i="19"/>
  <c r="AG122" i="19"/>
  <c r="AH122" i="19"/>
  <c r="AI122" i="19"/>
  <c r="AJ122" i="19"/>
  <c r="AD123" i="19"/>
  <c r="AE123" i="19"/>
  <c r="AF123" i="19"/>
  <c r="AG123" i="19"/>
  <c r="AH123" i="19"/>
  <c r="AI123" i="19"/>
  <c r="AJ123" i="19"/>
  <c r="AD124" i="19"/>
  <c r="AE124" i="19"/>
  <c r="AF124" i="19"/>
  <c r="AG124" i="19"/>
  <c r="AH124" i="19"/>
  <c r="AI124" i="19"/>
  <c r="AJ124" i="19"/>
  <c r="AD125" i="19"/>
  <c r="AE125" i="19"/>
  <c r="AF125" i="19"/>
  <c r="AG125" i="19"/>
  <c r="AH125" i="19"/>
  <c r="AI125" i="19"/>
  <c r="AJ125" i="19"/>
  <c r="AD126" i="19"/>
  <c r="AE126" i="19"/>
  <c r="AF126" i="19"/>
  <c r="AG126" i="19"/>
  <c r="AH126" i="19"/>
  <c r="AI126" i="19"/>
  <c r="AJ126" i="19"/>
  <c r="AD127" i="19"/>
  <c r="AE127" i="19"/>
  <c r="AF127" i="19"/>
  <c r="AG127" i="19"/>
  <c r="AH127" i="19"/>
  <c r="AI127" i="19"/>
  <c r="AJ127" i="19"/>
  <c r="AD128" i="19"/>
  <c r="AE128" i="19"/>
  <c r="AF128" i="19"/>
  <c r="AG128" i="19"/>
  <c r="AH128" i="19"/>
  <c r="AI128" i="19"/>
  <c r="AJ128" i="19"/>
  <c r="AD129" i="19"/>
  <c r="AE129" i="19"/>
  <c r="AF129" i="19"/>
  <c r="AG129" i="19"/>
  <c r="AH129" i="19"/>
  <c r="AI129" i="19"/>
  <c r="AJ129" i="19"/>
  <c r="AD130" i="19"/>
  <c r="AE130" i="19"/>
  <c r="AF130" i="19"/>
  <c r="AG130" i="19"/>
  <c r="AH130" i="19"/>
  <c r="AI130" i="19"/>
  <c r="AJ130" i="19"/>
  <c r="AD131" i="19"/>
  <c r="AE131" i="19"/>
  <c r="AF131" i="19"/>
  <c r="AG131" i="19"/>
  <c r="AH131" i="19"/>
  <c r="AI131" i="19"/>
  <c r="AJ131" i="19"/>
  <c r="AD132" i="19"/>
  <c r="AE132" i="19"/>
  <c r="AF132" i="19"/>
  <c r="AG132" i="19"/>
  <c r="AH132" i="19"/>
  <c r="AI132" i="19"/>
  <c r="AJ132" i="19"/>
  <c r="AD133" i="19"/>
  <c r="AE133" i="19"/>
  <c r="AF133" i="19"/>
  <c r="AG133" i="19"/>
  <c r="AH133" i="19"/>
  <c r="AI133" i="19"/>
  <c r="AJ133" i="19"/>
  <c r="AD134" i="19"/>
  <c r="AE134" i="19"/>
  <c r="AF134" i="19"/>
  <c r="AG134" i="19"/>
  <c r="AH134" i="19"/>
  <c r="AI134" i="19"/>
  <c r="AJ134" i="19"/>
  <c r="AD135" i="19"/>
  <c r="AE135" i="19"/>
  <c r="AF135" i="19"/>
  <c r="AG135" i="19"/>
  <c r="AH135" i="19"/>
  <c r="AI135" i="19"/>
  <c r="AJ135" i="19"/>
  <c r="AD136" i="19"/>
  <c r="AE136" i="19"/>
  <c r="AF136" i="19"/>
  <c r="AG136" i="19"/>
  <c r="AH136" i="19"/>
  <c r="AI136" i="19"/>
  <c r="AJ136" i="19"/>
  <c r="AD137" i="19"/>
  <c r="AE137" i="19"/>
  <c r="AF137" i="19"/>
  <c r="AG137" i="19"/>
  <c r="AH137" i="19"/>
  <c r="AI137" i="19"/>
  <c r="AJ137" i="19"/>
  <c r="AD138" i="19"/>
  <c r="AE138" i="19"/>
  <c r="AF138" i="19"/>
  <c r="AG138" i="19"/>
  <c r="AH138" i="19"/>
  <c r="AI138" i="19"/>
  <c r="AJ138" i="19"/>
  <c r="AD139" i="19"/>
  <c r="AE139" i="19"/>
  <c r="AF139" i="19"/>
  <c r="AG139" i="19"/>
  <c r="AH139" i="19"/>
  <c r="AI139" i="19"/>
  <c r="AJ139" i="19"/>
  <c r="AD140" i="19"/>
  <c r="AE140" i="19"/>
  <c r="AF140" i="19"/>
  <c r="AG140" i="19"/>
  <c r="AH140" i="19"/>
  <c r="AI140" i="19"/>
  <c r="AJ140" i="19"/>
  <c r="AD141" i="19"/>
  <c r="AE141" i="19"/>
  <c r="AF141" i="19"/>
  <c r="AG141" i="19"/>
  <c r="AH141" i="19"/>
  <c r="AI141" i="19"/>
  <c r="AJ141" i="19"/>
  <c r="AD142" i="19"/>
  <c r="AE142" i="19"/>
  <c r="AF142" i="19"/>
  <c r="AG142" i="19"/>
  <c r="AH142" i="19"/>
  <c r="AI142" i="19"/>
  <c r="AJ142" i="19"/>
  <c r="AD143" i="19"/>
  <c r="AE143" i="19"/>
  <c r="AF143" i="19"/>
  <c r="AG143" i="19"/>
  <c r="AH143" i="19"/>
  <c r="AI143" i="19"/>
  <c r="AJ143" i="19"/>
  <c r="AD144" i="19"/>
  <c r="AE144" i="19"/>
  <c r="AF144" i="19"/>
  <c r="AG144" i="19"/>
  <c r="AH144" i="19"/>
  <c r="AI144" i="19"/>
  <c r="AJ144" i="19"/>
  <c r="AD145" i="19"/>
  <c r="AE145" i="19"/>
  <c r="AF145" i="19"/>
  <c r="AG145" i="19"/>
  <c r="AH145" i="19"/>
  <c r="AI145" i="19"/>
  <c r="AJ145" i="19"/>
  <c r="AD146" i="19"/>
  <c r="AE146" i="19"/>
  <c r="AF146" i="19"/>
  <c r="AG146" i="19"/>
  <c r="AH146" i="19"/>
  <c r="AI146" i="19"/>
  <c r="AJ146" i="19"/>
  <c r="AD147" i="19"/>
  <c r="AE147" i="19"/>
  <c r="AF147" i="19"/>
  <c r="AG147" i="19"/>
  <c r="AH147" i="19"/>
  <c r="AI147" i="19"/>
  <c r="AJ147" i="19"/>
  <c r="AD148" i="19"/>
  <c r="AE148" i="19"/>
  <c r="AF148" i="19"/>
  <c r="AG148" i="19"/>
  <c r="AH148" i="19"/>
  <c r="AI148" i="19"/>
  <c r="AJ148" i="19"/>
  <c r="AD149" i="19"/>
  <c r="AE149" i="19"/>
  <c r="AF149" i="19"/>
  <c r="AG149" i="19"/>
  <c r="AH149" i="19"/>
  <c r="AI149" i="19"/>
  <c r="AJ149" i="19"/>
  <c r="AD150" i="19"/>
  <c r="AE150" i="19"/>
  <c r="AF150" i="19"/>
  <c r="AG150" i="19"/>
  <c r="AH150" i="19"/>
  <c r="AI150" i="19"/>
  <c r="AJ150" i="19"/>
  <c r="AD151" i="19"/>
  <c r="AE151" i="19"/>
  <c r="AF151" i="19"/>
  <c r="AG151" i="19"/>
  <c r="AH151" i="19"/>
  <c r="AI151" i="19"/>
  <c r="AJ151" i="19"/>
  <c r="AD152" i="19"/>
  <c r="AE152" i="19"/>
  <c r="AF152" i="19"/>
  <c r="AG152" i="19"/>
  <c r="AH152" i="19"/>
  <c r="AI152" i="19"/>
  <c r="AJ152" i="19"/>
  <c r="AD153" i="19"/>
  <c r="AE153" i="19"/>
  <c r="AF153" i="19"/>
  <c r="AG153" i="19"/>
  <c r="AH153" i="19"/>
  <c r="AI153" i="19"/>
  <c r="AJ153" i="19"/>
  <c r="AD154" i="19"/>
  <c r="AE154" i="19"/>
  <c r="AF154" i="19"/>
  <c r="AG154" i="19"/>
  <c r="AH154" i="19"/>
  <c r="AI154" i="19"/>
  <c r="AJ154" i="19"/>
  <c r="AD155" i="19"/>
  <c r="AE155" i="19"/>
  <c r="AF155" i="19"/>
  <c r="AG155" i="19"/>
  <c r="AH155" i="19"/>
  <c r="AI155" i="19"/>
  <c r="AJ155" i="19"/>
  <c r="AD156" i="19"/>
  <c r="AE156" i="19"/>
  <c r="AF156" i="19"/>
  <c r="AG156" i="19"/>
  <c r="AH156" i="19"/>
  <c r="AI156" i="19"/>
  <c r="AJ156" i="19"/>
  <c r="AD157" i="19"/>
  <c r="AE157" i="19"/>
  <c r="AF157" i="19"/>
  <c r="AG157" i="19"/>
  <c r="AH157" i="19"/>
  <c r="AI157" i="19"/>
  <c r="AJ157" i="19"/>
  <c r="AD158" i="19"/>
  <c r="AE158" i="19"/>
  <c r="AF158" i="19"/>
  <c r="AG158" i="19"/>
  <c r="AH158" i="19"/>
  <c r="AI158" i="19"/>
  <c r="AJ158" i="19"/>
  <c r="AD159" i="19"/>
  <c r="AE159" i="19"/>
  <c r="AF159" i="19"/>
  <c r="AG159" i="19"/>
  <c r="AH159" i="19"/>
  <c r="AI159" i="19"/>
  <c r="AJ159" i="19"/>
  <c r="AD160" i="19"/>
  <c r="AE160" i="19"/>
  <c r="AF160" i="19"/>
  <c r="AG160" i="19"/>
  <c r="AH160" i="19"/>
  <c r="AI160" i="19"/>
  <c r="AJ160" i="19"/>
  <c r="AD161" i="19"/>
  <c r="AE161" i="19"/>
  <c r="AF161" i="19"/>
  <c r="AG161" i="19"/>
  <c r="AH161" i="19"/>
  <c r="AI161" i="19"/>
  <c r="AJ161" i="19"/>
  <c r="AD162" i="19"/>
  <c r="AE162" i="19"/>
  <c r="AF162" i="19"/>
  <c r="AG162" i="19"/>
  <c r="AH162" i="19"/>
  <c r="AI162" i="19"/>
  <c r="AJ162" i="19"/>
  <c r="AD163" i="19"/>
  <c r="AE163" i="19"/>
  <c r="AF163" i="19"/>
  <c r="AG163" i="19"/>
  <c r="AH163" i="19"/>
  <c r="AI163" i="19"/>
  <c r="AJ163" i="19"/>
  <c r="AD164" i="19"/>
  <c r="AE164" i="19"/>
  <c r="AF164" i="19"/>
  <c r="AG164" i="19"/>
  <c r="AH164" i="19"/>
  <c r="AI164" i="19"/>
  <c r="AJ164" i="19"/>
  <c r="AD165" i="19"/>
  <c r="AE165" i="19"/>
  <c r="AF165" i="19"/>
  <c r="AG165" i="19"/>
  <c r="AH165" i="19"/>
  <c r="AI165" i="19"/>
  <c r="AJ165" i="19"/>
  <c r="AD166" i="19"/>
  <c r="AE166" i="19"/>
  <c r="AF166" i="19"/>
  <c r="AG166" i="19"/>
  <c r="AH166" i="19"/>
  <c r="AI166" i="19"/>
  <c r="AJ166" i="19"/>
  <c r="AD167" i="19"/>
  <c r="AE167" i="19"/>
  <c r="AF167" i="19"/>
  <c r="AG167" i="19"/>
  <c r="AH167" i="19"/>
  <c r="AI167" i="19"/>
  <c r="AJ167" i="19"/>
  <c r="AD168" i="19"/>
  <c r="AE168" i="19"/>
  <c r="AF168" i="19"/>
  <c r="AG168" i="19"/>
  <c r="AH168" i="19"/>
  <c r="AI168" i="19"/>
  <c r="AJ168" i="19"/>
  <c r="AD169" i="19"/>
  <c r="AE169" i="19"/>
  <c r="AF169" i="19"/>
  <c r="AG169" i="19"/>
  <c r="AH169" i="19"/>
  <c r="AI169" i="19"/>
  <c r="AJ169" i="19"/>
  <c r="AD170" i="19"/>
  <c r="AE170" i="19"/>
  <c r="AF170" i="19"/>
  <c r="AG170" i="19"/>
  <c r="AH170" i="19"/>
  <c r="AI170" i="19"/>
  <c r="AJ170" i="19"/>
  <c r="AD171" i="19"/>
  <c r="AE171" i="19"/>
  <c r="AF171" i="19"/>
  <c r="AG171" i="19"/>
  <c r="AH171" i="19"/>
  <c r="AI171" i="19"/>
  <c r="AJ171" i="19"/>
  <c r="AD172" i="19"/>
  <c r="AE172" i="19"/>
  <c r="AF172" i="19"/>
  <c r="AG172" i="19"/>
  <c r="AH172" i="19"/>
  <c r="AI172" i="19"/>
  <c r="AJ172" i="19"/>
  <c r="AD173" i="19"/>
  <c r="AE173" i="19"/>
  <c r="AF173" i="19"/>
  <c r="AG173" i="19"/>
  <c r="AH173" i="19"/>
  <c r="AI173" i="19"/>
  <c r="AJ173" i="19"/>
  <c r="AD174" i="19"/>
  <c r="AE174" i="19"/>
  <c r="AF174" i="19"/>
  <c r="AG174" i="19"/>
  <c r="AH174" i="19"/>
  <c r="AI174" i="19"/>
  <c r="AJ174" i="19"/>
  <c r="AD175" i="19"/>
  <c r="AE175" i="19"/>
  <c r="AF175" i="19"/>
  <c r="AG175" i="19"/>
  <c r="AH175" i="19"/>
  <c r="AI175" i="19"/>
  <c r="AJ175" i="19"/>
  <c r="AD176" i="19"/>
  <c r="AE176" i="19"/>
  <c r="AF176" i="19"/>
  <c r="AG176" i="19"/>
  <c r="AH176" i="19"/>
  <c r="AI176" i="19"/>
  <c r="AJ176" i="19"/>
  <c r="AD177" i="19"/>
  <c r="AE177" i="19"/>
  <c r="AF177" i="19"/>
  <c r="AG177" i="19"/>
  <c r="AH177" i="19"/>
  <c r="AI177" i="19"/>
  <c r="AJ177" i="19"/>
  <c r="AD178" i="19"/>
  <c r="AE178" i="19"/>
  <c r="AF178" i="19"/>
  <c r="AG178" i="19"/>
  <c r="AH178" i="19"/>
  <c r="AI178" i="19"/>
  <c r="AJ178" i="19"/>
  <c r="AD179" i="19"/>
  <c r="AE179" i="19"/>
  <c r="AF179" i="19"/>
  <c r="AG179" i="19"/>
  <c r="AH179" i="19"/>
  <c r="AI179" i="19"/>
  <c r="AJ179" i="19"/>
  <c r="AD180" i="19"/>
  <c r="AE180" i="19"/>
  <c r="AF180" i="19"/>
  <c r="AG180" i="19"/>
  <c r="AH180" i="19"/>
  <c r="AI180" i="19"/>
  <c r="AJ180" i="19"/>
  <c r="AD181" i="19"/>
  <c r="AE181" i="19"/>
  <c r="AF181" i="19"/>
  <c r="AG181" i="19"/>
  <c r="AH181" i="19"/>
  <c r="AI181" i="19"/>
  <c r="AJ181" i="19"/>
  <c r="AD182" i="19"/>
  <c r="AE182" i="19"/>
  <c r="AF182" i="19"/>
  <c r="AG182" i="19"/>
  <c r="AH182" i="19"/>
  <c r="AI182" i="19"/>
  <c r="AJ182" i="19"/>
  <c r="AD183" i="19"/>
  <c r="AE183" i="19"/>
  <c r="AF183" i="19"/>
  <c r="AG183" i="19"/>
  <c r="AH183" i="19"/>
  <c r="AI183" i="19"/>
  <c r="AJ183" i="19"/>
  <c r="AD184" i="19"/>
  <c r="AE184" i="19"/>
  <c r="AF184" i="19"/>
  <c r="AG184" i="19"/>
  <c r="AH184" i="19"/>
  <c r="AI184" i="19"/>
  <c r="AJ184" i="19"/>
  <c r="AD185" i="19"/>
  <c r="AE185" i="19"/>
  <c r="AF185" i="19"/>
  <c r="AG185" i="19"/>
  <c r="AH185" i="19"/>
  <c r="AI185" i="19"/>
  <c r="AJ185" i="19"/>
  <c r="AD186" i="19"/>
  <c r="AE186" i="19"/>
  <c r="AF186" i="19"/>
  <c r="AG186" i="19"/>
  <c r="AH186" i="19"/>
  <c r="AI186" i="19"/>
  <c r="AJ186" i="19"/>
  <c r="AD187" i="19"/>
  <c r="AE187" i="19"/>
  <c r="AF187" i="19"/>
  <c r="AG187" i="19"/>
  <c r="AH187" i="19"/>
  <c r="AI187" i="19"/>
  <c r="AJ187" i="19"/>
  <c r="AD188" i="19"/>
  <c r="AE188" i="19"/>
  <c r="AF188" i="19"/>
  <c r="AG188" i="19"/>
  <c r="AH188" i="19"/>
  <c r="AI188" i="19"/>
  <c r="AJ188" i="19"/>
  <c r="AD189" i="19"/>
  <c r="AE189" i="19"/>
  <c r="AF189" i="19"/>
  <c r="AG189" i="19"/>
  <c r="AH189" i="19"/>
  <c r="AI189" i="19"/>
  <c r="AJ189" i="19"/>
  <c r="AD190" i="19"/>
  <c r="AE190" i="19"/>
  <c r="AF190" i="19"/>
  <c r="AG190" i="19"/>
  <c r="AH190" i="19"/>
  <c r="AI190" i="19"/>
  <c r="AJ190" i="19"/>
  <c r="AD191" i="19"/>
  <c r="AE191" i="19"/>
  <c r="AF191" i="19"/>
  <c r="AG191" i="19"/>
  <c r="AH191" i="19"/>
  <c r="AI191" i="19"/>
  <c r="AJ191" i="19"/>
  <c r="AD192" i="19"/>
  <c r="AE192" i="19"/>
  <c r="AF192" i="19"/>
  <c r="AG192" i="19"/>
  <c r="AH192" i="19"/>
  <c r="AI192" i="19"/>
  <c r="AJ192" i="19"/>
  <c r="AD193" i="19"/>
  <c r="AE193" i="19"/>
  <c r="AF193" i="19"/>
  <c r="AG193" i="19"/>
  <c r="AH193" i="19"/>
  <c r="AI193" i="19"/>
  <c r="AJ193" i="19"/>
  <c r="AD194" i="19"/>
  <c r="AE194" i="19"/>
  <c r="AF194" i="19"/>
  <c r="AG194" i="19"/>
  <c r="AH194" i="19"/>
  <c r="AI194" i="19"/>
  <c r="AJ194" i="19"/>
  <c r="AD195" i="19"/>
  <c r="AE195" i="19"/>
  <c r="AF195" i="19"/>
  <c r="AG195" i="19"/>
  <c r="AH195" i="19"/>
  <c r="AI195" i="19"/>
  <c r="AJ195" i="19"/>
  <c r="AD196" i="19"/>
  <c r="AE196" i="19"/>
  <c r="AF196" i="19"/>
  <c r="AG196" i="19"/>
  <c r="AH196" i="19"/>
  <c r="AI196" i="19"/>
  <c r="AJ196" i="19"/>
  <c r="AD197" i="19"/>
  <c r="AE197" i="19"/>
  <c r="AF197" i="19"/>
  <c r="AG197" i="19"/>
  <c r="AH197" i="19"/>
  <c r="AI197" i="19"/>
  <c r="AJ197" i="19"/>
  <c r="AD198" i="19"/>
  <c r="AE198" i="19"/>
  <c r="AF198" i="19"/>
  <c r="AG198" i="19"/>
  <c r="AH198" i="19"/>
  <c r="AI198" i="19"/>
  <c r="AJ198" i="19"/>
  <c r="AD199" i="19"/>
  <c r="AE199" i="19"/>
  <c r="AF199" i="19"/>
  <c r="AG199" i="19"/>
  <c r="AH199" i="19"/>
  <c r="AI199" i="19"/>
  <c r="AJ199" i="19"/>
  <c r="AD200" i="19"/>
  <c r="AE200" i="19"/>
  <c r="AF200" i="19"/>
  <c r="AG200" i="19"/>
  <c r="AH200" i="19"/>
  <c r="AI200" i="19"/>
  <c r="AJ200" i="19"/>
  <c r="AD201" i="19"/>
  <c r="AE201" i="19"/>
  <c r="AF201" i="19"/>
  <c r="AG201" i="19"/>
  <c r="AH201" i="19"/>
  <c r="AI201" i="19"/>
  <c r="AJ201" i="19"/>
  <c r="AD202" i="19"/>
  <c r="AE202" i="19"/>
  <c r="AF202" i="19"/>
  <c r="AG202" i="19"/>
  <c r="AH202" i="19"/>
  <c r="AI202" i="19"/>
  <c r="AJ202" i="19"/>
  <c r="AD203" i="19"/>
  <c r="AE203" i="19"/>
  <c r="AF203" i="19"/>
  <c r="AG203" i="19"/>
  <c r="AH203" i="19"/>
  <c r="AI203" i="19"/>
  <c r="AJ203" i="19"/>
  <c r="AD204" i="19"/>
  <c r="AE204" i="19"/>
  <c r="AF204" i="19"/>
  <c r="AG204" i="19"/>
  <c r="AH204" i="19"/>
  <c r="AI204" i="19"/>
  <c r="AJ204" i="19"/>
  <c r="AD205" i="19"/>
  <c r="AE205" i="19"/>
  <c r="AF205" i="19"/>
  <c r="AG205" i="19"/>
  <c r="AH205" i="19"/>
  <c r="AI205" i="19"/>
  <c r="AJ205" i="19"/>
  <c r="AD206" i="19"/>
  <c r="AE206" i="19"/>
  <c r="AF206" i="19"/>
  <c r="AG206" i="19"/>
  <c r="AH206" i="19"/>
  <c r="AI206" i="19"/>
  <c r="AJ206" i="19"/>
  <c r="AD207" i="19"/>
  <c r="AE207" i="19"/>
  <c r="AF207" i="19"/>
  <c r="AG207" i="19"/>
  <c r="AH207" i="19"/>
  <c r="AI207" i="19"/>
  <c r="AJ207" i="19"/>
  <c r="AD208" i="19"/>
  <c r="AE208" i="19"/>
  <c r="AF208" i="19"/>
  <c r="AG208" i="19"/>
  <c r="AH208" i="19"/>
  <c r="AI208" i="19"/>
  <c r="AJ208" i="19"/>
  <c r="AD209" i="19"/>
  <c r="AE209" i="19"/>
  <c r="AF209" i="19"/>
  <c r="AG209" i="19"/>
  <c r="AH209" i="19"/>
  <c r="AI209" i="19"/>
  <c r="AJ209" i="19"/>
  <c r="AD210" i="19"/>
  <c r="AE210" i="19"/>
  <c r="AF210" i="19"/>
  <c r="AG210" i="19"/>
  <c r="AH210" i="19"/>
  <c r="AI210" i="19"/>
  <c r="AJ210" i="19"/>
  <c r="AD211" i="19"/>
  <c r="AE211" i="19"/>
  <c r="AF211" i="19"/>
  <c r="AG211" i="19"/>
  <c r="AH211" i="19"/>
  <c r="AI211" i="19"/>
  <c r="AJ211" i="19"/>
  <c r="AD212" i="19"/>
  <c r="AE212" i="19"/>
  <c r="AF212" i="19"/>
  <c r="AG212" i="19"/>
  <c r="AH212" i="19"/>
  <c r="AI212" i="19"/>
  <c r="AJ212" i="19"/>
  <c r="AD213" i="19"/>
  <c r="AE213" i="19"/>
  <c r="AF213" i="19"/>
  <c r="AG213" i="19"/>
  <c r="AH213" i="19"/>
  <c r="AI213" i="19"/>
  <c r="AJ213" i="19"/>
  <c r="AD214" i="19"/>
  <c r="AE214" i="19"/>
  <c r="AF214" i="19"/>
  <c r="AG214" i="19"/>
  <c r="AH214" i="19"/>
  <c r="AI214" i="19"/>
  <c r="AJ214" i="19"/>
  <c r="AD215" i="19"/>
  <c r="AE215" i="19"/>
  <c r="AF215" i="19"/>
  <c r="AG215" i="19"/>
  <c r="AH215" i="19"/>
  <c r="AI215" i="19"/>
  <c r="AJ215" i="19"/>
  <c r="AD216" i="19"/>
  <c r="AE216" i="19"/>
  <c r="AF216" i="19"/>
  <c r="AG216" i="19"/>
  <c r="AH216" i="19"/>
  <c r="AI216" i="19"/>
  <c r="AJ216" i="19"/>
  <c r="AD217" i="19"/>
  <c r="AE217" i="19"/>
  <c r="AF217" i="19"/>
  <c r="AG217" i="19"/>
  <c r="AH217" i="19"/>
  <c r="AI217" i="19"/>
  <c r="AJ217" i="19"/>
  <c r="AD218" i="19"/>
  <c r="AE218" i="19"/>
  <c r="AF218" i="19"/>
  <c r="AG218" i="19"/>
  <c r="AH218" i="19"/>
  <c r="AI218" i="19"/>
  <c r="AJ218" i="19"/>
  <c r="AD219" i="19"/>
  <c r="AE219" i="19"/>
  <c r="AF219" i="19"/>
  <c r="AG219" i="19"/>
  <c r="AH219" i="19"/>
  <c r="AI219" i="19"/>
  <c r="AJ219" i="19"/>
  <c r="AD220" i="19"/>
  <c r="AE220" i="19"/>
  <c r="AF220" i="19"/>
  <c r="AG220" i="19"/>
  <c r="AH220" i="19"/>
  <c r="AI220" i="19"/>
  <c r="AJ220" i="19"/>
  <c r="AD221" i="19"/>
  <c r="AE221" i="19"/>
  <c r="AF221" i="19"/>
  <c r="AG221" i="19"/>
  <c r="AH221" i="19"/>
  <c r="AI221" i="19"/>
  <c r="AJ221" i="19"/>
  <c r="AD222" i="19"/>
  <c r="AE222" i="19"/>
  <c r="AF222" i="19"/>
  <c r="AG222" i="19"/>
  <c r="AH222" i="19"/>
  <c r="AI222" i="19"/>
  <c r="AJ222" i="19"/>
  <c r="AD223" i="19"/>
  <c r="AE223" i="19"/>
  <c r="AF223" i="19"/>
  <c r="AG223" i="19"/>
  <c r="AH223" i="19"/>
  <c r="AI223" i="19"/>
  <c r="AJ223" i="19"/>
  <c r="AD224" i="19"/>
  <c r="AE224" i="19"/>
  <c r="AF224" i="19"/>
  <c r="AG224" i="19"/>
  <c r="AH224" i="19"/>
  <c r="AI224" i="19"/>
  <c r="AJ224" i="19"/>
  <c r="AD225" i="19"/>
  <c r="AE225" i="19"/>
  <c r="AF225" i="19"/>
  <c r="AG225" i="19"/>
  <c r="AH225" i="19"/>
  <c r="AI225" i="19"/>
  <c r="AJ225" i="19"/>
  <c r="AD226" i="19"/>
  <c r="AE226" i="19"/>
  <c r="AF226" i="19"/>
  <c r="AG226" i="19"/>
  <c r="AH226" i="19"/>
  <c r="AI226" i="19"/>
  <c r="AJ226" i="19"/>
  <c r="AD227" i="19"/>
  <c r="AE227" i="19"/>
  <c r="AF227" i="19"/>
  <c r="AG227" i="19"/>
  <c r="AH227" i="19"/>
  <c r="AI227" i="19"/>
  <c r="AJ227" i="19"/>
  <c r="AD228" i="19"/>
  <c r="AE228" i="19"/>
  <c r="AF228" i="19"/>
  <c r="AG228" i="19"/>
  <c r="AH228" i="19"/>
  <c r="AI228" i="19"/>
  <c r="AJ228" i="19"/>
  <c r="AD229" i="19"/>
  <c r="AE229" i="19"/>
  <c r="AF229" i="19"/>
  <c r="AG229" i="19"/>
  <c r="AH229" i="19"/>
  <c r="AI229" i="19"/>
  <c r="AJ229" i="19"/>
  <c r="AD230" i="19"/>
  <c r="AE230" i="19"/>
  <c r="AF230" i="19"/>
  <c r="AG230" i="19"/>
  <c r="AH230" i="19"/>
  <c r="AI230" i="19"/>
  <c r="AJ230" i="19"/>
  <c r="AD231" i="19"/>
  <c r="AE231" i="19"/>
  <c r="AF231" i="19"/>
  <c r="AG231" i="19"/>
  <c r="AH231" i="19"/>
  <c r="AI231" i="19"/>
  <c r="AJ231" i="19"/>
  <c r="AD232" i="19"/>
  <c r="AE232" i="19"/>
  <c r="AF232" i="19"/>
  <c r="AG232" i="19"/>
  <c r="AH232" i="19"/>
  <c r="AI232" i="19"/>
  <c r="AJ232" i="19"/>
  <c r="AD233" i="19"/>
  <c r="AE233" i="19"/>
  <c r="AF233" i="19"/>
  <c r="AG233" i="19"/>
  <c r="AH233" i="19"/>
  <c r="AI233" i="19"/>
  <c r="AJ233" i="19"/>
  <c r="AD234" i="19"/>
  <c r="AE234" i="19"/>
  <c r="AF234" i="19"/>
  <c r="AG234" i="19"/>
  <c r="AH234" i="19"/>
  <c r="AI234" i="19"/>
  <c r="AJ234" i="19"/>
  <c r="AD235" i="19"/>
  <c r="AE235" i="19"/>
  <c r="AF235" i="19"/>
  <c r="AG235" i="19"/>
  <c r="AH235" i="19"/>
  <c r="AI235" i="19"/>
  <c r="AJ235" i="19"/>
  <c r="AD236" i="19"/>
  <c r="AE236" i="19"/>
  <c r="AF236" i="19"/>
  <c r="AG236" i="19"/>
  <c r="AH236" i="19"/>
  <c r="AI236" i="19"/>
  <c r="AJ236" i="19"/>
  <c r="AD237" i="19"/>
  <c r="AE237" i="19"/>
  <c r="AF237" i="19"/>
  <c r="AG237" i="19"/>
  <c r="AH237" i="19"/>
  <c r="AI237" i="19"/>
  <c r="AJ237" i="19"/>
  <c r="AD238" i="19"/>
  <c r="AE238" i="19"/>
  <c r="AF238" i="19"/>
  <c r="AG238" i="19"/>
  <c r="AH238" i="19"/>
  <c r="AI238" i="19"/>
  <c r="AJ238" i="19"/>
  <c r="AD239" i="19"/>
  <c r="AE239" i="19"/>
  <c r="AF239" i="19"/>
  <c r="AG239" i="19"/>
  <c r="AH239" i="19"/>
  <c r="AI239" i="19"/>
  <c r="AJ239" i="19"/>
  <c r="AD240" i="19"/>
  <c r="AE240" i="19"/>
  <c r="AF240" i="19"/>
  <c r="AG240" i="19"/>
  <c r="AH240" i="19"/>
  <c r="AI240" i="19"/>
  <c r="AJ240" i="19"/>
  <c r="AD241" i="19"/>
  <c r="AE241" i="19"/>
  <c r="AF241" i="19"/>
  <c r="AG241" i="19"/>
  <c r="AH241" i="19"/>
  <c r="AI241" i="19"/>
  <c r="AJ241" i="19"/>
  <c r="AD242" i="19"/>
  <c r="AE242" i="19"/>
  <c r="AF242" i="19"/>
  <c r="AG242" i="19"/>
  <c r="AH242" i="19"/>
  <c r="AI242" i="19"/>
  <c r="AJ242" i="19"/>
  <c r="AD243" i="19"/>
  <c r="AE243" i="19"/>
  <c r="AF243" i="19"/>
  <c r="AG243" i="19"/>
  <c r="AH243" i="19"/>
  <c r="AI243" i="19"/>
  <c r="AJ243" i="19"/>
  <c r="AD244" i="19"/>
  <c r="AE244" i="19"/>
  <c r="AF244" i="19"/>
  <c r="AG244" i="19"/>
  <c r="AH244" i="19"/>
  <c r="AI244" i="19"/>
  <c r="AJ244" i="19"/>
  <c r="AD245" i="19"/>
  <c r="AE245" i="19"/>
  <c r="AF245" i="19"/>
  <c r="AG245" i="19"/>
  <c r="AH245" i="19"/>
  <c r="AI245" i="19"/>
  <c r="AJ245" i="19"/>
  <c r="AD246" i="19"/>
  <c r="AE246" i="19"/>
  <c r="AF246" i="19"/>
  <c r="AG246" i="19"/>
  <c r="AH246" i="19"/>
  <c r="AI246" i="19"/>
  <c r="AJ246" i="19"/>
  <c r="AD247" i="19"/>
  <c r="AE247" i="19"/>
  <c r="AF247" i="19"/>
  <c r="AG247" i="19"/>
  <c r="AH247" i="19"/>
  <c r="AI247" i="19"/>
  <c r="AJ247" i="19"/>
  <c r="AD248" i="19"/>
  <c r="AE248" i="19"/>
  <c r="AF248" i="19"/>
  <c r="AG248" i="19"/>
  <c r="AH248" i="19"/>
  <c r="AI248" i="19"/>
  <c r="AJ248" i="19"/>
  <c r="AD249" i="19"/>
  <c r="AE249" i="19"/>
  <c r="AF249" i="19"/>
  <c r="AG249" i="19"/>
  <c r="AH249" i="19"/>
  <c r="AI249" i="19"/>
  <c r="AJ249" i="19"/>
  <c r="AD250" i="19"/>
  <c r="AE250" i="19"/>
  <c r="AF250" i="19"/>
  <c r="AG250" i="19"/>
  <c r="AH250" i="19"/>
  <c r="AI250" i="19"/>
  <c r="AJ250" i="19"/>
  <c r="AD251" i="19"/>
  <c r="AE251" i="19"/>
  <c r="AF251" i="19"/>
  <c r="AG251" i="19"/>
  <c r="AH251" i="19"/>
  <c r="AI251" i="19"/>
  <c r="AJ251" i="19"/>
  <c r="AD252" i="19"/>
  <c r="AE252" i="19"/>
  <c r="AF252" i="19"/>
  <c r="AG252" i="19"/>
  <c r="AH252" i="19"/>
  <c r="AI252" i="19"/>
  <c r="AJ252" i="19"/>
  <c r="AD253" i="19"/>
  <c r="AE253" i="19"/>
  <c r="AF253" i="19"/>
  <c r="AG253" i="19"/>
  <c r="AH253" i="19"/>
  <c r="AI253" i="19"/>
  <c r="AJ253" i="19"/>
  <c r="AD254" i="19"/>
  <c r="AE254" i="19"/>
  <c r="AF254" i="19"/>
  <c r="AG254" i="19"/>
  <c r="AH254" i="19"/>
  <c r="AI254" i="19"/>
  <c r="AJ254" i="19"/>
  <c r="AD255" i="19"/>
  <c r="AE255" i="19"/>
  <c r="AF255" i="19"/>
  <c r="AG255" i="19"/>
  <c r="AH255" i="19"/>
  <c r="AI255" i="19"/>
  <c r="AJ255" i="19"/>
  <c r="AD256" i="19"/>
  <c r="AE256" i="19"/>
  <c r="AF256" i="19"/>
  <c r="AG256" i="19"/>
  <c r="AH256" i="19"/>
  <c r="AI256" i="19"/>
  <c r="AJ256" i="19"/>
  <c r="AD257" i="19"/>
  <c r="AE257" i="19"/>
  <c r="AF257" i="19"/>
  <c r="AG257" i="19"/>
  <c r="AH257" i="19"/>
  <c r="AI257" i="19"/>
  <c r="AJ257" i="19"/>
  <c r="AD258" i="19"/>
  <c r="AE258" i="19"/>
  <c r="AF258" i="19"/>
  <c r="AG258" i="19"/>
  <c r="AH258" i="19"/>
  <c r="AI258" i="19"/>
  <c r="AJ258" i="19"/>
  <c r="AD259" i="19"/>
  <c r="AE259" i="19"/>
  <c r="AF259" i="19"/>
  <c r="AG259" i="19"/>
  <c r="AH259" i="19"/>
  <c r="AI259" i="19"/>
  <c r="AJ259" i="19"/>
  <c r="AD260" i="19"/>
  <c r="AE260" i="19"/>
  <c r="AF260" i="19"/>
  <c r="AG260" i="19"/>
  <c r="AH260" i="19"/>
  <c r="AI260" i="19"/>
  <c r="AJ260" i="19"/>
  <c r="AD261" i="19"/>
  <c r="AE261" i="19"/>
  <c r="AF261" i="19"/>
  <c r="AG261" i="19"/>
  <c r="AH261" i="19"/>
  <c r="AI261" i="19"/>
  <c r="AJ261" i="19"/>
  <c r="AD262" i="19"/>
  <c r="AE262" i="19"/>
  <c r="AF262" i="19"/>
  <c r="AG262" i="19"/>
  <c r="AH262" i="19"/>
  <c r="AI262" i="19"/>
  <c r="AJ262" i="19"/>
  <c r="AD263" i="19"/>
  <c r="AE263" i="19"/>
  <c r="AF263" i="19"/>
  <c r="AG263" i="19"/>
  <c r="AH263" i="19"/>
  <c r="AI263" i="19"/>
  <c r="AJ263" i="19"/>
  <c r="AD264" i="19"/>
  <c r="AE264" i="19"/>
  <c r="AF264" i="19"/>
  <c r="AG264" i="19"/>
  <c r="AH264" i="19"/>
  <c r="AI264" i="19"/>
  <c r="AJ264" i="19"/>
  <c r="AD265" i="19"/>
  <c r="AE265" i="19"/>
  <c r="AF265" i="19"/>
  <c r="AG265" i="19"/>
  <c r="AH265" i="19"/>
  <c r="AI265" i="19"/>
  <c r="AJ265" i="19"/>
  <c r="AD266" i="19"/>
  <c r="AE266" i="19"/>
  <c r="AF266" i="19"/>
  <c r="AG266" i="19"/>
  <c r="AH266" i="19"/>
  <c r="AI266" i="19"/>
  <c r="AJ266" i="19"/>
  <c r="AD267" i="19"/>
  <c r="AE267" i="19"/>
  <c r="AF267" i="19"/>
  <c r="AG267" i="19"/>
  <c r="AH267" i="19"/>
  <c r="AI267" i="19"/>
  <c r="AJ267" i="19"/>
  <c r="AD268" i="19"/>
  <c r="AE268" i="19"/>
  <c r="AF268" i="19"/>
  <c r="AG268" i="19"/>
  <c r="AH268" i="19"/>
  <c r="AI268" i="19"/>
  <c r="AJ268" i="19"/>
  <c r="AD269" i="19"/>
  <c r="AE269" i="19"/>
  <c r="AF269" i="19"/>
  <c r="AG269" i="19"/>
  <c r="AH269" i="19"/>
  <c r="AI269" i="19"/>
  <c r="AJ269" i="19"/>
  <c r="AD270" i="19"/>
  <c r="AE270" i="19"/>
  <c r="AF270" i="19"/>
  <c r="AG270" i="19"/>
  <c r="AH270" i="19"/>
  <c r="AI270" i="19"/>
  <c r="AJ270" i="19"/>
  <c r="AD271" i="19"/>
  <c r="AE271" i="19"/>
  <c r="AF271" i="19"/>
  <c r="AG271" i="19"/>
  <c r="AH271" i="19"/>
  <c r="AI271" i="19"/>
  <c r="AJ271" i="19"/>
  <c r="AD272" i="19"/>
  <c r="AE272" i="19"/>
  <c r="AF272" i="19"/>
  <c r="AG272" i="19"/>
  <c r="AH272" i="19"/>
  <c r="AI272" i="19"/>
  <c r="AJ272" i="19"/>
  <c r="AD273" i="19"/>
  <c r="AE273" i="19"/>
  <c r="AF273" i="19"/>
  <c r="AG273" i="19"/>
  <c r="AH273" i="19"/>
  <c r="AI273" i="19"/>
  <c r="AJ273" i="19"/>
  <c r="AD274" i="19"/>
  <c r="AE274" i="19"/>
  <c r="AF274" i="19"/>
  <c r="AG274" i="19"/>
  <c r="AH274" i="19"/>
  <c r="AI274" i="19"/>
  <c r="AJ274" i="19"/>
  <c r="AD275" i="19"/>
  <c r="AE275" i="19"/>
  <c r="AF275" i="19"/>
  <c r="AG275" i="19"/>
  <c r="AH275" i="19"/>
  <c r="AI275" i="19"/>
  <c r="AJ275" i="19"/>
  <c r="AD276" i="19"/>
  <c r="AE276" i="19"/>
  <c r="AF276" i="19"/>
  <c r="AG276" i="19"/>
  <c r="AH276" i="19"/>
  <c r="AI276" i="19"/>
  <c r="AJ276" i="19"/>
  <c r="AD277" i="19"/>
  <c r="AE277" i="19"/>
  <c r="AF277" i="19"/>
  <c r="AG277" i="19"/>
  <c r="AH277" i="19"/>
  <c r="AI277" i="19"/>
  <c r="AJ277" i="19"/>
  <c r="AD278" i="19"/>
  <c r="AE278" i="19"/>
  <c r="AF278" i="19"/>
  <c r="AG278" i="19"/>
  <c r="AH278" i="19"/>
  <c r="AI278" i="19"/>
  <c r="AJ278" i="19"/>
  <c r="AD279" i="19"/>
  <c r="AE279" i="19"/>
  <c r="AF279" i="19"/>
  <c r="AG279" i="19"/>
  <c r="AH279" i="19"/>
  <c r="AI279" i="19"/>
  <c r="AJ279" i="19"/>
  <c r="AD280" i="19"/>
  <c r="AE280" i="19"/>
  <c r="AF280" i="19"/>
  <c r="AG280" i="19"/>
  <c r="AH280" i="19"/>
  <c r="AI280" i="19"/>
  <c r="AJ280" i="19"/>
  <c r="AD281" i="19"/>
  <c r="AE281" i="19"/>
  <c r="AF281" i="19"/>
  <c r="AG281" i="19"/>
  <c r="AH281" i="19"/>
  <c r="AI281" i="19"/>
  <c r="AJ281" i="19"/>
  <c r="AD282" i="19"/>
  <c r="AE282" i="19"/>
  <c r="AF282" i="19"/>
  <c r="AG282" i="19"/>
  <c r="AH282" i="19"/>
  <c r="AI282" i="19"/>
  <c r="AJ282" i="19"/>
  <c r="AD283" i="19"/>
  <c r="AE283" i="19"/>
  <c r="AF283" i="19"/>
  <c r="AG283" i="19"/>
  <c r="AH283" i="19"/>
  <c r="AI283" i="19"/>
  <c r="AJ283" i="19"/>
  <c r="AD284" i="19"/>
  <c r="AE284" i="19"/>
  <c r="AF284" i="19"/>
  <c r="AG284" i="19"/>
  <c r="AH284" i="19"/>
  <c r="AI284" i="19"/>
  <c r="AJ284" i="19"/>
  <c r="AD285" i="19"/>
  <c r="AE285" i="19"/>
  <c r="AF285" i="19"/>
  <c r="AG285" i="19"/>
  <c r="AH285" i="19"/>
  <c r="AI285" i="19"/>
  <c r="AJ285" i="19"/>
  <c r="AD286" i="19"/>
  <c r="AE286" i="19"/>
  <c r="AF286" i="19"/>
  <c r="AG286" i="19"/>
  <c r="AH286" i="19"/>
  <c r="AI286" i="19"/>
  <c r="AJ286" i="19"/>
  <c r="AD287" i="19"/>
  <c r="AE287" i="19"/>
  <c r="AF287" i="19"/>
  <c r="AG287" i="19"/>
  <c r="AH287" i="19"/>
  <c r="AI287" i="19"/>
  <c r="AJ287" i="19"/>
  <c r="AD288" i="19"/>
  <c r="AE288" i="19"/>
  <c r="AF288" i="19"/>
  <c r="AG288" i="19"/>
  <c r="AH288" i="19"/>
  <c r="AI288" i="19"/>
  <c r="AJ288" i="19"/>
  <c r="AD289" i="19"/>
  <c r="AE289" i="19"/>
  <c r="AF289" i="19"/>
  <c r="AG289" i="19"/>
  <c r="AH289" i="19"/>
  <c r="AI289" i="19"/>
  <c r="AJ289" i="19"/>
  <c r="AD290" i="19"/>
  <c r="AE290" i="19"/>
  <c r="AF290" i="19"/>
  <c r="AG290" i="19"/>
  <c r="AH290" i="19"/>
  <c r="AI290" i="19"/>
  <c r="AJ290" i="19"/>
  <c r="AD291" i="19"/>
  <c r="AE291" i="19"/>
  <c r="AF291" i="19"/>
  <c r="AG291" i="19"/>
  <c r="AH291" i="19"/>
  <c r="AI291" i="19"/>
  <c r="AJ291" i="19"/>
  <c r="AD292" i="19"/>
  <c r="AE292" i="19"/>
  <c r="AF292" i="19"/>
  <c r="AG292" i="19"/>
  <c r="AH292" i="19"/>
  <c r="AI292" i="19"/>
  <c r="AJ292" i="19"/>
  <c r="AD293" i="19"/>
  <c r="AE293" i="19"/>
  <c r="AF293" i="19"/>
  <c r="AG293" i="19"/>
  <c r="AH293" i="19"/>
  <c r="AI293" i="19"/>
  <c r="AJ293" i="19"/>
  <c r="AD294" i="19"/>
  <c r="AE294" i="19"/>
  <c r="AF294" i="19"/>
  <c r="AG294" i="19"/>
  <c r="AH294" i="19"/>
  <c r="AI294" i="19"/>
  <c r="AJ294" i="19"/>
  <c r="AD295" i="19"/>
  <c r="AE295" i="19"/>
  <c r="AF295" i="19"/>
  <c r="AG295" i="19"/>
  <c r="AH295" i="19"/>
  <c r="AI295" i="19"/>
  <c r="AJ295" i="19"/>
  <c r="AD296" i="19"/>
  <c r="AE296" i="19"/>
  <c r="AF296" i="19"/>
  <c r="AG296" i="19"/>
  <c r="AH296" i="19"/>
  <c r="AI296" i="19"/>
  <c r="AJ296" i="19"/>
  <c r="AD297" i="19"/>
  <c r="AE297" i="19"/>
  <c r="AF297" i="19"/>
  <c r="AG297" i="19"/>
  <c r="AH297" i="19"/>
  <c r="AI297" i="19"/>
  <c r="AJ297" i="19"/>
  <c r="AD298" i="19"/>
  <c r="AE298" i="19"/>
  <c r="AF298" i="19"/>
  <c r="AG298" i="19"/>
  <c r="AH298" i="19"/>
  <c r="AI298" i="19"/>
  <c r="AJ298" i="19"/>
  <c r="AD299" i="19"/>
  <c r="AE299" i="19"/>
  <c r="AF299" i="19"/>
  <c r="AG299" i="19"/>
  <c r="AH299" i="19"/>
  <c r="AI299" i="19"/>
  <c r="AJ299" i="19"/>
  <c r="AD300" i="19"/>
  <c r="AE300" i="19"/>
  <c r="AF300" i="19"/>
  <c r="AG300" i="19"/>
  <c r="AH300" i="19"/>
  <c r="AI300" i="19"/>
  <c r="AJ300" i="19"/>
  <c r="AD301" i="19"/>
  <c r="AE301" i="19"/>
  <c r="AF301" i="19"/>
  <c r="AG301" i="19"/>
  <c r="AH301" i="19"/>
  <c r="AI301" i="19"/>
  <c r="AJ301" i="19"/>
  <c r="AD302" i="19"/>
  <c r="AE302" i="19"/>
  <c r="AF302" i="19"/>
  <c r="AG302" i="19"/>
  <c r="AH302" i="19"/>
  <c r="AI302" i="19"/>
  <c r="AJ302" i="19"/>
  <c r="AD303" i="19"/>
  <c r="AE303" i="19"/>
  <c r="AF303" i="19"/>
  <c r="AG303" i="19"/>
  <c r="AH303" i="19"/>
  <c r="AI303" i="19"/>
  <c r="AJ303" i="19"/>
  <c r="AD304" i="19"/>
  <c r="AE304" i="19"/>
  <c r="AF304" i="19"/>
  <c r="AG304" i="19"/>
  <c r="AH304" i="19"/>
  <c r="AI304" i="19"/>
  <c r="AJ304" i="19"/>
  <c r="AD305" i="19"/>
  <c r="AE305" i="19"/>
  <c r="AF305" i="19"/>
  <c r="AG305" i="19"/>
  <c r="AH305" i="19"/>
  <c r="AI305" i="19"/>
  <c r="AJ305" i="19"/>
  <c r="AD306" i="19"/>
  <c r="AE306" i="19"/>
  <c r="AF306" i="19"/>
  <c r="AG306" i="19"/>
  <c r="AH306" i="19"/>
  <c r="AI306" i="19"/>
  <c r="AJ306" i="19"/>
  <c r="AD307" i="19"/>
  <c r="AE307" i="19"/>
  <c r="AF307" i="19"/>
  <c r="AG307" i="19"/>
  <c r="AH307" i="19"/>
  <c r="AI307" i="19"/>
  <c r="AJ307" i="19"/>
  <c r="AD308" i="19"/>
  <c r="AE308" i="19"/>
  <c r="AF308" i="19"/>
  <c r="AG308" i="19"/>
  <c r="AH308" i="19"/>
  <c r="AI308" i="19"/>
  <c r="AJ308" i="19"/>
  <c r="AD309" i="19"/>
  <c r="AE309" i="19"/>
  <c r="AF309" i="19"/>
  <c r="AG309" i="19"/>
  <c r="AH309" i="19"/>
  <c r="AI309" i="19"/>
  <c r="AJ309" i="19"/>
  <c r="AD310" i="19"/>
  <c r="AE310" i="19"/>
  <c r="AF310" i="19"/>
  <c r="AG310" i="19"/>
  <c r="AH310" i="19"/>
  <c r="AI310" i="19"/>
  <c r="AJ310" i="19"/>
  <c r="AD311" i="19"/>
  <c r="AE311" i="19"/>
  <c r="AF311" i="19"/>
  <c r="AG311" i="19"/>
  <c r="AH311" i="19"/>
  <c r="AI311" i="19"/>
  <c r="AJ311" i="19"/>
  <c r="AD312" i="19"/>
  <c r="AE312" i="19"/>
  <c r="AF312" i="19"/>
  <c r="AG312" i="19"/>
  <c r="AH312" i="19"/>
  <c r="AI312" i="19"/>
  <c r="AJ312" i="19"/>
  <c r="AD10" i="19"/>
  <c r="AE10" i="19" s="1"/>
  <c r="AD38" i="19"/>
  <c r="Z81" i="19"/>
  <c r="E40" i="12" s="1"/>
  <c r="Z80" i="19"/>
  <c r="E39" i="12" s="1"/>
  <c r="Z79" i="19"/>
  <c r="E38" i="12" s="1"/>
  <c r="Z78" i="19"/>
  <c r="E37" i="12" s="1"/>
  <c r="Z77" i="19"/>
  <c r="E36" i="12" s="1"/>
  <c r="Z76" i="19"/>
  <c r="E35" i="12" s="1"/>
  <c r="Z75" i="19"/>
  <c r="E34" i="12" s="1"/>
  <c r="Z74" i="19"/>
  <c r="E33" i="12" s="1"/>
  <c r="Z73" i="19"/>
  <c r="E32" i="12" s="1"/>
  <c r="Z72" i="19"/>
  <c r="E31" i="12" s="1"/>
  <c r="Z71" i="19"/>
  <c r="E30" i="12" s="1"/>
  <c r="Z70" i="19"/>
  <c r="E29" i="12" s="1"/>
  <c r="Z69" i="19"/>
  <c r="E28" i="12" s="1"/>
  <c r="Z68" i="19"/>
  <c r="E27" i="12" s="1"/>
  <c r="Z67" i="19"/>
  <c r="E26" i="12" s="1"/>
  <c r="Z66" i="19"/>
  <c r="E25" i="12" s="1"/>
  <c r="Z65" i="19"/>
  <c r="E24" i="12" s="1"/>
  <c r="Z64" i="19"/>
  <c r="E23" i="12" s="1"/>
  <c r="Z63" i="19"/>
  <c r="E22" i="12" s="1"/>
  <c r="Z62" i="19"/>
  <c r="E21" i="12" s="1"/>
  <c r="Z61" i="19"/>
  <c r="E20" i="12" s="1"/>
  <c r="Z60" i="19"/>
  <c r="E19" i="12" s="1"/>
  <c r="Z59" i="19"/>
  <c r="E18" i="12" s="1"/>
  <c r="Z58" i="19"/>
  <c r="E17" i="12" s="1"/>
  <c r="Z57" i="19"/>
  <c r="E16" i="12" s="1"/>
  <c r="Z56" i="19"/>
  <c r="E15" i="12" s="1"/>
  <c r="Z55" i="19"/>
  <c r="E14" i="12" s="1"/>
  <c r="Z54" i="19"/>
  <c r="E13" i="12" s="1"/>
  <c r="Z53" i="19"/>
  <c r="E12" i="12" s="1"/>
  <c r="Z52" i="19"/>
  <c r="E11" i="12" s="1"/>
  <c r="Z51" i="19"/>
  <c r="E10" i="12" s="1"/>
  <c r="Z50" i="19"/>
  <c r="E9" i="12" s="1"/>
  <c r="Z49" i="19"/>
  <c r="E8" i="12" s="1"/>
  <c r="Z48" i="19"/>
  <c r="E7" i="12" s="1"/>
  <c r="Z47" i="19"/>
  <c r="E6" i="12" s="1"/>
  <c r="Z46" i="19"/>
  <c r="B40" i="12" s="1"/>
  <c r="Z45" i="19"/>
  <c r="B39" i="12" s="1"/>
  <c r="Z44" i="19"/>
  <c r="B38" i="12" s="1"/>
  <c r="Z43" i="19"/>
  <c r="B37" i="12" s="1"/>
  <c r="Z42" i="19"/>
  <c r="B36" i="12" s="1"/>
  <c r="Z41" i="19"/>
  <c r="B35" i="12" s="1"/>
  <c r="Z40" i="19"/>
  <c r="B34" i="12" s="1"/>
  <c r="Z39" i="19"/>
  <c r="B33" i="12" s="1"/>
  <c r="Z38" i="19"/>
  <c r="B32" i="12" s="1"/>
  <c r="Z37" i="19"/>
  <c r="B31" i="12" s="1"/>
  <c r="Z36" i="19"/>
  <c r="B30" i="12" s="1"/>
  <c r="Z35" i="19"/>
  <c r="B29" i="12" s="1"/>
  <c r="Z34" i="19"/>
  <c r="B28" i="12" s="1"/>
  <c r="Z33" i="19"/>
  <c r="B27" i="12" s="1"/>
  <c r="Z32" i="19"/>
  <c r="B26" i="12" s="1"/>
  <c r="Z31" i="19"/>
  <c r="B25" i="12" s="1"/>
  <c r="Z30" i="19"/>
  <c r="B24" i="12" s="1"/>
  <c r="Z29" i="19"/>
  <c r="B23" i="12" s="1"/>
  <c r="Z28" i="19"/>
  <c r="B22" i="12" s="1"/>
  <c r="Z27" i="19"/>
  <c r="B21" i="12" s="1"/>
  <c r="Z26" i="19"/>
  <c r="B20" i="12" s="1"/>
  <c r="Z25" i="19"/>
  <c r="B19" i="12" s="1"/>
  <c r="Z24" i="19"/>
  <c r="B18" i="12" s="1"/>
  <c r="Z23" i="19"/>
  <c r="B17" i="12" s="1"/>
  <c r="Z22" i="19"/>
  <c r="B16" i="12" s="1"/>
  <c r="Z21" i="19"/>
  <c r="B15" i="12" s="1"/>
  <c r="Z20" i="19"/>
  <c r="B14" i="12" s="1"/>
  <c r="Z19" i="19"/>
  <c r="B13" i="12" s="1"/>
  <c r="Z18" i="19"/>
  <c r="B12" i="12" s="1"/>
  <c r="Z17" i="19"/>
  <c r="B11" i="12" s="1"/>
  <c r="Z16" i="19"/>
  <c r="B10" i="12" s="1"/>
  <c r="Z15" i="19"/>
  <c r="B9" i="12" s="1"/>
  <c r="Z14" i="19"/>
  <c r="B8" i="12" s="1"/>
  <c r="Z13" i="19"/>
  <c r="B7" i="12" s="1"/>
  <c r="Z12" i="19"/>
  <c r="B6" i="12" s="1"/>
  <c r="H18" i="12"/>
  <c r="H17" i="12"/>
  <c r="H16" i="12"/>
  <c r="E13" i="13"/>
  <c r="AE24" i="19"/>
  <c r="AD27" i="19"/>
  <c r="AD26" i="19"/>
  <c r="AD25" i="19"/>
  <c r="AD24" i="19"/>
  <c r="AD23" i="19"/>
  <c r="AD22" i="19"/>
  <c r="AD21" i="19"/>
  <c r="AD20" i="19"/>
  <c r="AD18" i="19"/>
  <c r="AD17" i="19"/>
  <c r="AD16" i="19"/>
  <c r="AD15" i="19"/>
  <c r="AD14" i="19"/>
  <c r="AE20" i="19"/>
  <c r="AE28" i="19"/>
  <c r="AE29" i="19"/>
  <c r="AE30" i="19"/>
  <c r="AE31" i="19"/>
  <c r="AE32" i="19"/>
  <c r="AE33" i="19"/>
  <c r="AE34" i="19"/>
  <c r="AE36" i="19"/>
  <c r="AE38" i="19"/>
  <c r="AE35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63" i="19"/>
  <c r="AE64" i="19"/>
  <c r="AE65" i="19"/>
  <c r="AE66" i="19"/>
  <c r="AE67" i="19"/>
  <c r="AE68" i="19"/>
  <c r="AE37" i="19"/>
  <c r="AE17" i="19"/>
  <c r="AE21" i="19"/>
  <c r="AE25" i="19"/>
  <c r="AE14" i="19"/>
  <c r="AE18" i="19"/>
  <c r="AE22" i="19"/>
  <c r="AE26" i="19"/>
  <c r="AE15" i="19"/>
  <c r="AE23" i="19"/>
  <c r="AE27" i="19"/>
  <c r="AE16" i="19"/>
  <c r="AD29" i="19"/>
  <c r="AD30" i="19"/>
  <c r="AD31" i="19"/>
  <c r="AD32" i="19"/>
  <c r="AD33" i="19"/>
  <c r="AD28" i="19"/>
  <c r="AD34" i="19"/>
  <c r="AD35" i="19"/>
  <c r="AD37" i="19"/>
  <c r="AD68" i="19"/>
  <c r="AD67" i="19"/>
  <c r="AD66" i="19"/>
  <c r="AD65" i="19"/>
  <c r="AD64" i="19"/>
  <c r="AD63" i="19"/>
  <c r="AD62" i="19"/>
  <c r="AD61" i="19"/>
  <c r="AD60" i="19"/>
  <c r="AD59" i="19"/>
  <c r="AD58" i="19"/>
  <c r="AD57" i="19"/>
  <c r="AD56" i="19"/>
  <c r="AD55" i="19"/>
  <c r="AD54" i="19"/>
  <c r="AD53" i="19"/>
  <c r="AD52" i="19"/>
  <c r="AD51" i="19"/>
  <c r="AD50" i="19"/>
  <c r="AD49" i="19"/>
  <c r="AD48" i="19"/>
  <c r="AD47" i="19"/>
  <c r="AD46" i="19"/>
  <c r="AD45" i="19"/>
  <c r="AD44" i="19"/>
  <c r="AD43" i="19"/>
  <c r="AD42" i="19"/>
  <c r="AD41" i="19"/>
  <c r="AD40" i="19"/>
  <c r="AD39" i="19"/>
  <c r="AD36" i="19"/>
  <c r="AF31" i="19"/>
  <c r="AF35" i="19"/>
  <c r="AF28" i="19"/>
  <c r="AF42" i="19"/>
  <c r="AF46" i="19"/>
  <c r="AF50" i="19"/>
  <c r="AF54" i="19"/>
  <c r="AF58" i="19"/>
  <c r="AF62" i="19"/>
  <c r="AF66" i="19"/>
  <c r="AF20" i="19"/>
  <c r="AF17" i="19"/>
  <c r="AF14" i="19"/>
  <c r="AF32" i="19"/>
  <c r="AF36" i="19"/>
  <c r="AF39" i="19"/>
  <c r="AF43" i="19"/>
  <c r="AF47" i="19"/>
  <c r="AF51" i="19"/>
  <c r="AF55" i="19"/>
  <c r="AF59" i="19"/>
  <c r="AF63" i="19"/>
  <c r="AF67" i="19"/>
  <c r="AF23" i="19"/>
  <c r="AF24" i="19"/>
  <c r="AF21" i="19"/>
  <c r="AF18" i="19"/>
  <c r="AF29" i="19"/>
  <c r="AF33" i="19"/>
  <c r="AF37" i="19"/>
  <c r="AF40" i="19"/>
  <c r="AF44" i="19"/>
  <c r="AF48" i="19"/>
  <c r="AF52" i="19"/>
  <c r="AF56" i="19"/>
  <c r="AF60" i="19"/>
  <c r="AF64" i="19"/>
  <c r="AF68" i="19"/>
  <c r="AF27" i="19"/>
  <c r="AF25" i="19"/>
  <c r="AF22" i="19"/>
  <c r="AF41" i="19"/>
  <c r="AF57" i="19"/>
  <c r="AF16" i="19"/>
  <c r="AF30" i="19"/>
  <c r="AF49" i="19"/>
  <c r="AF15" i="19"/>
  <c r="AF38" i="19"/>
  <c r="AF61" i="19"/>
  <c r="AF34" i="19"/>
  <c r="AF53" i="19"/>
  <c r="AF26" i="19"/>
  <c r="AF65" i="19"/>
  <c r="AF45" i="19"/>
  <c r="AG31" i="19"/>
  <c r="AG37" i="19"/>
  <c r="AG41" i="19"/>
  <c r="AG57" i="19"/>
  <c r="AG42" i="19"/>
  <c r="AG58" i="19"/>
  <c r="AG39" i="19"/>
  <c r="AG55" i="19"/>
  <c r="AG40" i="19"/>
  <c r="AG56" i="19"/>
  <c r="AG18" i="19"/>
  <c r="AG20" i="19"/>
  <c r="AG17" i="19"/>
  <c r="AG32" i="19"/>
  <c r="AG28" i="19"/>
  <c r="AG45" i="19"/>
  <c r="AG61" i="19"/>
  <c r="AG46" i="19"/>
  <c r="AG62" i="19"/>
  <c r="AG43" i="19"/>
  <c r="AG59" i="19"/>
  <c r="AG44" i="19"/>
  <c r="AG60" i="19"/>
  <c r="AG22" i="19"/>
  <c r="AG23" i="19"/>
  <c r="AG24" i="19"/>
  <c r="AG21" i="19"/>
  <c r="AG29" i="19"/>
  <c r="AG33" i="19"/>
  <c r="AG68" i="19"/>
  <c r="AG49" i="19"/>
  <c r="AG65" i="19"/>
  <c r="AG50" i="19"/>
  <c r="AG66" i="19"/>
  <c r="AG47" i="19"/>
  <c r="AG63" i="19"/>
  <c r="AG48" i="19"/>
  <c r="AG64" i="19"/>
  <c r="AG26" i="19"/>
  <c r="AG27" i="19"/>
  <c r="AG25" i="19"/>
  <c r="AG36" i="19"/>
  <c r="AG34" i="19"/>
  <c r="AG14" i="19"/>
  <c r="AG38" i="19"/>
  <c r="AG52" i="19"/>
  <c r="AG51" i="19"/>
  <c r="AG16" i="19"/>
  <c r="AG30" i="19"/>
  <c r="AG54" i="19"/>
  <c r="AG15" i="19"/>
  <c r="AG35" i="19"/>
  <c r="AG67" i="19"/>
  <c r="AG53" i="19"/>
  <c r="AH31" i="19"/>
  <c r="AH37" i="19"/>
  <c r="AH40" i="19"/>
  <c r="AH44" i="19"/>
  <c r="AH48" i="19"/>
  <c r="AH52" i="19"/>
  <c r="AH56" i="19"/>
  <c r="AH60" i="19"/>
  <c r="AH64" i="19"/>
  <c r="AH68" i="19"/>
  <c r="AH21" i="19"/>
  <c r="AH18" i="19"/>
  <c r="AH15" i="19"/>
  <c r="AH16" i="19"/>
  <c r="AH32" i="19"/>
  <c r="AH34" i="19"/>
  <c r="AH41" i="19"/>
  <c r="AH45" i="19"/>
  <c r="AH49" i="19"/>
  <c r="AH53" i="19"/>
  <c r="AH57" i="19"/>
  <c r="AH61" i="19"/>
  <c r="AH65" i="19"/>
  <c r="AH36" i="19"/>
  <c r="AH25" i="19"/>
  <c r="AH22" i="19"/>
  <c r="AH20" i="19"/>
  <c r="AH29" i="19"/>
  <c r="AH33" i="19"/>
  <c r="AH38" i="19"/>
  <c r="AH42" i="19"/>
  <c r="AH46" i="19"/>
  <c r="AH50" i="19"/>
  <c r="AH54" i="19"/>
  <c r="AH58" i="19"/>
  <c r="AH62" i="19"/>
  <c r="AH66" i="19"/>
  <c r="AH26" i="19"/>
  <c r="AH23" i="19"/>
  <c r="AH24" i="19"/>
  <c r="AH35" i="19"/>
  <c r="AH51" i="19"/>
  <c r="AH67" i="19"/>
  <c r="AH27" i="19"/>
  <c r="AH43" i="19"/>
  <c r="AH63" i="19"/>
  <c r="AH28" i="19"/>
  <c r="AH30" i="19"/>
  <c r="AH55" i="19"/>
  <c r="AH47" i="19"/>
  <c r="AH17" i="19"/>
  <c r="AH14" i="19"/>
  <c r="AH59" i="19"/>
  <c r="AH39" i="19"/>
  <c r="AI36" i="19"/>
  <c r="AI41" i="19"/>
  <c r="AI45" i="19"/>
  <c r="AI49" i="19"/>
  <c r="AI53" i="19"/>
  <c r="AI57" i="19"/>
  <c r="AI61" i="19"/>
  <c r="AI65" i="19"/>
  <c r="AI30" i="19"/>
  <c r="AI29" i="19"/>
  <c r="AI38" i="19"/>
  <c r="AI42" i="19"/>
  <c r="AI46" i="19"/>
  <c r="AI50" i="19"/>
  <c r="AI54" i="19"/>
  <c r="AI58" i="19"/>
  <c r="AI62" i="19"/>
  <c r="AI66" i="19"/>
  <c r="AI32" i="19"/>
  <c r="AI33" i="19"/>
  <c r="AI16" i="19"/>
  <c r="AI40" i="19"/>
  <c r="AI48" i="19"/>
  <c r="AI56" i="19"/>
  <c r="AI64" i="19"/>
  <c r="AI37" i="19"/>
  <c r="AI26" i="19"/>
  <c r="AI27" i="19"/>
  <c r="AI24" i="19"/>
  <c r="AI44" i="19"/>
  <c r="AI55" i="19"/>
  <c r="AI67" i="19"/>
  <c r="AI25" i="19"/>
  <c r="AI23" i="19"/>
  <c r="AI28" i="19"/>
  <c r="AI39" i="19"/>
  <c r="AI51" i="19"/>
  <c r="AI31" i="19"/>
  <c r="AI17" i="19"/>
  <c r="AI18" i="19"/>
  <c r="AI34" i="19"/>
  <c r="AI47" i="19"/>
  <c r="AI59" i="19"/>
  <c r="AI68" i="19"/>
  <c r="AI20" i="19"/>
  <c r="AI14" i="19"/>
  <c r="AI15" i="19"/>
  <c r="AI60" i="19"/>
  <c r="AI63" i="19"/>
  <c r="AI22" i="19"/>
  <c r="AI35" i="19"/>
  <c r="AI43" i="19"/>
  <c r="AI21" i="19"/>
  <c r="AI52" i="19"/>
  <c r="AJ48" i="19"/>
  <c r="AJ45" i="19"/>
  <c r="AJ47" i="19"/>
  <c r="AJ49" i="19"/>
  <c r="AJ51" i="19"/>
  <c r="AJ54" i="19"/>
  <c r="AJ56" i="19"/>
  <c r="AJ59" i="19"/>
  <c r="AJ17" i="19"/>
  <c r="AJ25" i="19"/>
  <c r="AJ18" i="19"/>
  <c r="AJ26" i="19"/>
  <c r="AJ23" i="19"/>
  <c r="AJ31" i="19"/>
  <c r="AJ34" i="19"/>
  <c r="AJ39" i="19"/>
  <c r="AJ43" i="19"/>
  <c r="AJ46" i="19"/>
  <c r="AJ55" i="19"/>
  <c r="AJ62" i="19"/>
  <c r="AJ67" i="19"/>
  <c r="AJ14" i="19"/>
  <c r="AJ28" i="19"/>
  <c r="AJ32" i="19"/>
  <c r="AJ37" i="19"/>
  <c r="AJ40" i="19"/>
  <c r="AJ52" i="19"/>
  <c r="AJ60" i="19"/>
  <c r="AJ65" i="19"/>
  <c r="AJ68" i="19"/>
  <c r="AJ21" i="19"/>
  <c r="AJ15" i="19"/>
  <c r="AJ27" i="19"/>
  <c r="AJ24" i="19"/>
  <c r="AJ30" i="19"/>
  <c r="AJ36" i="19"/>
  <c r="AJ42" i="19"/>
  <c r="AJ61" i="19"/>
  <c r="AJ44" i="19"/>
  <c r="AJ57" i="19"/>
  <c r="AJ41" i="19"/>
  <c r="AJ53" i="19"/>
  <c r="AJ38" i="19"/>
  <c r="AJ50" i="19"/>
  <c r="AJ63" i="19"/>
  <c r="AJ16" i="19"/>
  <c r="AJ29" i="19"/>
  <c r="AJ33" i="19"/>
  <c r="AJ58" i="19"/>
  <c r="AJ64" i="19"/>
  <c r="AJ22" i="19"/>
  <c r="AJ20" i="19"/>
  <c r="AJ35" i="19"/>
  <c r="AJ66" i="19"/>
  <c r="A192" i="19" l="1"/>
  <c r="A196" i="19"/>
  <c r="A200" i="19"/>
  <c r="A204" i="19"/>
  <c r="A208" i="19"/>
  <c r="A212" i="19"/>
  <c r="A216" i="19"/>
  <c r="A220" i="19"/>
  <c r="A224" i="19"/>
  <c r="A228" i="19"/>
  <c r="A232" i="19"/>
  <c r="A236" i="19"/>
  <c r="A240" i="19"/>
  <c r="A244" i="19"/>
  <c r="A248" i="19"/>
  <c r="A252" i="19"/>
  <c r="A256" i="19"/>
  <c r="A260" i="19"/>
  <c r="A264" i="19"/>
  <c r="A268" i="19"/>
  <c r="A272" i="19"/>
  <c r="A276" i="19"/>
  <c r="A280" i="19"/>
  <c r="A284" i="19"/>
  <c r="A288" i="19"/>
  <c r="A292" i="19"/>
  <c r="A296" i="19"/>
  <c r="A300" i="19"/>
  <c r="A304" i="19"/>
  <c r="A308" i="19"/>
  <c r="A312" i="19"/>
  <c r="A188" i="19"/>
  <c r="A195" i="19"/>
  <c r="A203" i="19"/>
  <c r="A207" i="19"/>
  <c r="A215" i="19"/>
  <c r="A223" i="19"/>
  <c r="A235" i="19"/>
  <c r="A243" i="19"/>
  <c r="A251" i="19"/>
  <c r="A259" i="19"/>
  <c r="A267" i="19"/>
  <c r="A275" i="19"/>
  <c r="A283" i="19"/>
  <c r="A291" i="19"/>
  <c r="A299" i="19"/>
  <c r="A307" i="19"/>
  <c r="A187" i="19"/>
  <c r="A193" i="19"/>
  <c r="A197" i="19"/>
  <c r="A201" i="19"/>
  <c r="A205" i="19"/>
  <c r="A209" i="19"/>
  <c r="A213" i="19"/>
  <c r="A217" i="19"/>
  <c r="A221" i="19"/>
  <c r="A225" i="19"/>
  <c r="A229" i="19"/>
  <c r="A233" i="19"/>
  <c r="A237" i="19"/>
  <c r="A241" i="19"/>
  <c r="A245" i="19"/>
  <c r="A249" i="19"/>
  <c r="A253" i="19"/>
  <c r="A257" i="19"/>
  <c r="A261" i="19"/>
  <c r="A265" i="19"/>
  <c r="A269" i="19"/>
  <c r="A273" i="19"/>
  <c r="A277" i="19"/>
  <c r="A281" i="19"/>
  <c r="A285" i="19"/>
  <c r="A289" i="19"/>
  <c r="A293" i="19"/>
  <c r="A297" i="19"/>
  <c r="A301" i="19"/>
  <c r="A305" i="19"/>
  <c r="A309" i="19"/>
  <c r="A185" i="19"/>
  <c r="A189" i="19"/>
  <c r="A247" i="19"/>
  <c r="A194" i="19"/>
  <c r="A198" i="19"/>
  <c r="A202" i="19"/>
  <c r="A206" i="19"/>
  <c r="A210" i="19"/>
  <c r="A214" i="19"/>
  <c r="A218" i="19"/>
  <c r="A222" i="19"/>
  <c r="A226" i="19"/>
  <c r="A230" i="19"/>
  <c r="A234" i="19"/>
  <c r="A238" i="19"/>
  <c r="A242" i="19"/>
  <c r="A246" i="19"/>
  <c r="A250" i="19"/>
  <c r="A254" i="19"/>
  <c r="A258" i="19"/>
  <c r="A262" i="19"/>
  <c r="A266" i="19"/>
  <c r="A270" i="19"/>
  <c r="A274" i="19"/>
  <c r="A278" i="19"/>
  <c r="A282" i="19"/>
  <c r="A286" i="19"/>
  <c r="A290" i="19"/>
  <c r="A294" i="19"/>
  <c r="A298" i="19"/>
  <c r="A302" i="19"/>
  <c r="A306" i="19"/>
  <c r="A310" i="19"/>
  <c r="A186" i="19"/>
  <c r="A190" i="19"/>
  <c r="A191" i="19"/>
  <c r="A199" i="19"/>
  <c r="A211" i="19"/>
  <c r="A219" i="19"/>
  <c r="A227" i="19"/>
  <c r="A231" i="19"/>
  <c r="A239" i="19"/>
  <c r="A255" i="19"/>
  <c r="A263" i="19"/>
  <c r="A271" i="19"/>
  <c r="A279" i="19"/>
  <c r="A287" i="19"/>
  <c r="A295" i="19"/>
  <c r="A303" i="19"/>
  <c r="A311" i="19"/>
  <c r="AF10" i="19"/>
  <c r="AG10" i="19" s="1"/>
  <c r="C12" i="12"/>
  <c r="C28" i="12"/>
  <c r="F9" i="12"/>
  <c r="F29" i="12"/>
  <c r="C16" i="12"/>
  <c r="C32" i="12"/>
  <c r="F13" i="12"/>
  <c r="F33" i="12"/>
  <c r="C9" i="12"/>
  <c r="C13" i="12"/>
  <c r="C17" i="12"/>
  <c r="C21" i="12"/>
  <c r="C25" i="12"/>
  <c r="C29" i="12"/>
  <c r="C33" i="12"/>
  <c r="C37" i="12"/>
  <c r="F6" i="12"/>
  <c r="F10" i="12"/>
  <c r="F14" i="12"/>
  <c r="F18" i="12"/>
  <c r="F22" i="12"/>
  <c r="F26" i="12"/>
  <c r="F30" i="12"/>
  <c r="F34" i="12"/>
  <c r="F38" i="12"/>
  <c r="C24" i="12"/>
  <c r="C40" i="12"/>
  <c r="F21" i="12"/>
  <c r="F37" i="12"/>
  <c r="C6" i="12"/>
  <c r="C10" i="12"/>
  <c r="C14" i="12"/>
  <c r="C18" i="12"/>
  <c r="C22" i="12"/>
  <c r="C26" i="12"/>
  <c r="C30" i="12"/>
  <c r="C34" i="12"/>
  <c r="C38" i="12"/>
  <c r="F7" i="12"/>
  <c r="F11" i="12"/>
  <c r="F15" i="12"/>
  <c r="F19" i="12"/>
  <c r="F23" i="12"/>
  <c r="F27" i="12"/>
  <c r="F31" i="12"/>
  <c r="F35" i="12"/>
  <c r="F39" i="12"/>
  <c r="C8" i="12"/>
  <c r="C20" i="12"/>
  <c r="C36" i="12"/>
  <c r="F17" i="12"/>
  <c r="F25" i="12"/>
  <c r="C7" i="12"/>
  <c r="C11" i="12"/>
  <c r="C15" i="12"/>
  <c r="C19" i="12"/>
  <c r="C23" i="12"/>
  <c r="C27" i="12"/>
  <c r="C31" i="12"/>
  <c r="C35" i="12"/>
  <c r="C39" i="12"/>
  <c r="F8" i="12"/>
  <c r="F12" i="12"/>
  <c r="F16" i="12"/>
  <c r="F20" i="12"/>
  <c r="F24" i="12"/>
  <c r="F28" i="12"/>
  <c r="F32" i="12"/>
  <c r="F36" i="12"/>
  <c r="F40" i="12"/>
  <c r="A14" i="19"/>
  <c r="A18" i="19"/>
  <c r="A21" i="19"/>
  <c r="A13" i="19"/>
  <c r="A20" i="19"/>
  <c r="A15" i="19"/>
  <c r="A12" i="19"/>
  <c r="A17" i="19"/>
  <c r="A16" i="19"/>
  <c r="A19" i="19"/>
  <c r="AE13" i="19"/>
  <c r="AJ13" i="19"/>
  <c r="AI13" i="19"/>
  <c r="AH13" i="19"/>
  <c r="AG13" i="19"/>
  <c r="AF13" i="19"/>
  <c r="AI19" i="19"/>
  <c r="AF12" i="19"/>
  <c r="AF19" i="19"/>
  <c r="AI12" i="19"/>
  <c r="AH12" i="19"/>
  <c r="AE19" i="19"/>
  <c r="AD12" i="19"/>
  <c r="AJ12" i="19"/>
  <c r="AH19" i="19"/>
  <c r="AG19" i="19"/>
  <c r="AD19" i="19"/>
  <c r="AE12" i="19"/>
  <c r="AK138" i="19"/>
  <c r="AK268" i="19"/>
  <c r="A117" i="19"/>
  <c r="AK107" i="19"/>
  <c r="AK101" i="19"/>
  <c r="A99" i="19"/>
  <c r="A32" i="19"/>
  <c r="AK50" i="19"/>
  <c r="AK304" i="19"/>
  <c r="AK100" i="19"/>
  <c r="AK115" i="19"/>
  <c r="AK124" i="19"/>
  <c r="AK199" i="19"/>
  <c r="AK281" i="19"/>
  <c r="A124" i="19"/>
  <c r="AK119" i="19"/>
  <c r="AK140" i="19"/>
  <c r="AK180" i="19"/>
  <c r="AK44" i="19"/>
  <c r="AK116" i="19"/>
  <c r="AK206" i="19"/>
  <c r="AK282" i="19"/>
  <c r="AK269" i="19"/>
  <c r="AK260" i="19"/>
  <c r="AK251" i="19"/>
  <c r="AK250" i="19"/>
  <c r="AK248" i="19"/>
  <c r="AK246" i="19"/>
  <c r="AK243" i="19"/>
  <c r="AK211" i="19"/>
  <c r="AK204" i="19"/>
  <c r="AK197" i="19"/>
  <c r="AK185" i="19"/>
  <c r="AK109" i="19"/>
  <c r="AK103" i="19"/>
  <c r="AK75" i="19"/>
  <c r="AK71" i="19"/>
  <c r="A104" i="19"/>
  <c r="A171" i="19"/>
  <c r="A133" i="19"/>
  <c r="AK52" i="19"/>
  <c r="AK244" i="19"/>
  <c r="AK225" i="19"/>
  <c r="AK215" i="19"/>
  <c r="AK195" i="19"/>
  <c r="AK80" i="19"/>
  <c r="AK77" i="19"/>
  <c r="A180" i="19"/>
  <c r="A73" i="19"/>
  <c r="A175" i="19"/>
  <c r="AK291" i="19"/>
  <c r="AK294" i="19"/>
  <c r="AK302" i="19"/>
  <c r="AK307" i="19"/>
  <c r="AK194" i="19"/>
  <c r="AK76" i="19"/>
  <c r="AK74" i="19"/>
  <c r="AK45" i="19"/>
  <c r="A67" i="19"/>
  <c r="A66" i="19"/>
  <c r="A168" i="19"/>
  <c r="A60" i="19"/>
  <c r="A93" i="19"/>
  <c r="AK288" i="19"/>
  <c r="AK297" i="19"/>
  <c r="AK306" i="19"/>
  <c r="AK34" i="19"/>
  <c r="A30" i="19"/>
  <c r="A46" i="19"/>
  <c r="A169" i="19"/>
  <c r="A27" i="19"/>
  <c r="A179" i="19"/>
  <c r="A167" i="19"/>
  <c r="A90" i="19"/>
  <c r="AK42" i="19"/>
  <c r="AK249" i="19"/>
  <c r="AK240" i="19"/>
  <c r="AK205" i="19"/>
  <c r="AK78" i="19"/>
  <c r="AK53" i="19"/>
  <c r="AK51" i="19"/>
  <c r="A107" i="19"/>
  <c r="A126" i="19"/>
  <c r="A128" i="19"/>
  <c r="A108" i="19"/>
  <c r="A95" i="19"/>
  <c r="A49" i="19"/>
  <c r="A110" i="19"/>
  <c r="A38" i="19"/>
  <c r="A24" i="19"/>
  <c r="A138" i="19"/>
  <c r="A102" i="19"/>
  <c r="AK114" i="19"/>
  <c r="AK123" i="19"/>
  <c r="AK130" i="19"/>
  <c r="AK300" i="19"/>
  <c r="AK259" i="19"/>
  <c r="AK256" i="19"/>
  <c r="AK255" i="19"/>
  <c r="AK253" i="19"/>
  <c r="AK177" i="19"/>
  <c r="AK95" i="19"/>
  <c r="AK93" i="19"/>
  <c r="AK73" i="19"/>
  <c r="A35" i="19"/>
  <c r="A81" i="19"/>
  <c r="A74" i="19"/>
  <c r="A158" i="19"/>
  <c r="A106" i="19"/>
  <c r="A68" i="19"/>
  <c r="A34" i="19"/>
  <c r="A78" i="19"/>
  <c r="A166" i="19"/>
  <c r="A58" i="19"/>
  <c r="A152" i="19"/>
  <c r="A37" i="19"/>
  <c r="A146" i="19"/>
  <c r="A114" i="19"/>
  <c r="A149" i="19"/>
  <c r="A61" i="19"/>
  <c r="A64" i="19"/>
  <c r="A100" i="19"/>
  <c r="A76" i="19"/>
  <c r="A177" i="19"/>
  <c r="A45" i="19"/>
  <c r="A59" i="19"/>
  <c r="A56" i="19"/>
  <c r="A41" i="19"/>
  <c r="A87" i="19"/>
  <c r="A116" i="19"/>
  <c r="A54" i="19"/>
  <c r="A145" i="19"/>
  <c r="A121" i="19"/>
  <c r="A155" i="19"/>
  <c r="A79" i="19"/>
  <c r="A129" i="19"/>
  <c r="A112" i="19"/>
  <c r="A139" i="19"/>
  <c r="A143" i="19"/>
  <c r="A33" i="19"/>
  <c r="A174" i="19"/>
  <c r="A42" i="19"/>
  <c r="A77" i="19"/>
  <c r="A157" i="19"/>
  <c r="A181" i="19"/>
  <c r="A154" i="19"/>
  <c r="A127" i="19"/>
  <c r="A153" i="19"/>
  <c r="A85" i="19"/>
  <c r="A170" i="19"/>
  <c r="A125" i="19"/>
  <c r="A22" i="19"/>
  <c r="A115" i="19"/>
  <c r="A131" i="19"/>
  <c r="A82" i="19"/>
  <c r="A173" i="19"/>
  <c r="A134" i="19"/>
  <c r="A176" i="19"/>
  <c r="A113" i="19"/>
  <c r="A163" i="19"/>
  <c r="A165" i="19"/>
  <c r="A119" i="19"/>
  <c r="A75" i="19"/>
  <c r="A23" i="19"/>
  <c r="A25" i="19"/>
  <c r="A140" i="19"/>
  <c r="A123" i="19"/>
  <c r="A47" i="19"/>
  <c r="A184" i="19"/>
  <c r="A160" i="19"/>
  <c r="A103" i="19"/>
  <c r="A132" i="19"/>
  <c r="A144" i="19"/>
  <c r="A96" i="19"/>
  <c r="A130" i="19"/>
  <c r="A147" i="19"/>
  <c r="A98" i="19"/>
  <c r="A84" i="19"/>
  <c r="A70" i="19"/>
  <c r="A36" i="19"/>
  <c r="A172" i="19"/>
  <c r="A80" i="19"/>
  <c r="A44" i="19"/>
  <c r="A65" i="19"/>
  <c r="A94" i="19"/>
  <c r="A69" i="19"/>
  <c r="A105" i="19"/>
  <c r="A51" i="19"/>
  <c r="A53" i="19"/>
  <c r="A29" i="19"/>
  <c r="A71" i="19"/>
  <c r="A142" i="19"/>
  <c r="A118" i="19"/>
  <c r="A92" i="19"/>
  <c r="A72" i="19"/>
  <c r="A91" i="19"/>
  <c r="AK284" i="19"/>
  <c r="AK289" i="19"/>
  <c r="AK292" i="19"/>
  <c r="AK299" i="19"/>
  <c r="AK310" i="19"/>
  <c r="A148" i="19"/>
  <c r="A26" i="19"/>
  <c r="A39" i="19"/>
  <c r="A183" i="19"/>
  <c r="A28" i="19"/>
  <c r="A63" i="19"/>
  <c r="A120" i="19"/>
  <c r="A83" i="19"/>
  <c r="A48" i="19"/>
  <c r="A43" i="19"/>
  <c r="A52" i="19"/>
  <c r="AK65" i="19"/>
  <c r="AK47" i="19"/>
  <c r="AK21" i="19"/>
  <c r="A111" i="19"/>
  <c r="A151" i="19"/>
  <c r="A89" i="19"/>
  <c r="A159" i="19"/>
  <c r="A109" i="19"/>
  <c r="A164" i="19"/>
  <c r="A161" i="19"/>
  <c r="A55" i="19"/>
  <c r="A156" i="19"/>
  <c r="A135" i="19"/>
  <c r="A122" i="19"/>
  <c r="A101" i="19"/>
  <c r="A57" i="19"/>
  <c r="A137" i="19"/>
  <c r="A182" i="19"/>
  <c r="A97" i="19"/>
  <c r="A40" i="19"/>
  <c r="A178" i="19"/>
  <c r="A141" i="19"/>
  <c r="A162" i="19"/>
  <c r="A86" i="19"/>
  <c r="A150" i="19"/>
  <c r="A50" i="19"/>
  <c r="A62" i="19"/>
  <c r="A31" i="19"/>
  <c r="A136" i="19"/>
  <c r="A88" i="19"/>
  <c r="AK83" i="19"/>
  <c r="AK92" i="19"/>
  <c r="AK99" i="19"/>
  <c r="AK209" i="19"/>
  <c r="AK223" i="19"/>
  <c r="AK277" i="19"/>
  <c r="AK280" i="19"/>
  <c r="AK56" i="19"/>
  <c r="AK58" i="19"/>
  <c r="AK70" i="19"/>
  <c r="AK72" i="19"/>
  <c r="AK85" i="19"/>
  <c r="AK104" i="19"/>
  <c r="AK218" i="19"/>
  <c r="AK224" i="19"/>
  <c r="AK278" i="19"/>
  <c r="AK290" i="19"/>
  <c r="AK295" i="19"/>
  <c r="AK129" i="19"/>
  <c r="AK69" i="19"/>
  <c r="AK89" i="19"/>
  <c r="AK188" i="19"/>
  <c r="AK279" i="19"/>
  <c r="AK285" i="19"/>
  <c r="AK296" i="19"/>
  <c r="AK301" i="19"/>
  <c r="AK312" i="19"/>
  <c r="AK266" i="19"/>
  <c r="AK276" i="19"/>
  <c r="AK96" i="19"/>
  <c r="AK79" i="19"/>
  <c r="AK81" i="19"/>
  <c r="AK91" i="19"/>
  <c r="AK97" i="19"/>
  <c r="AK102" i="19"/>
  <c r="AK108" i="19"/>
  <c r="AK113" i="19"/>
  <c r="AK117" i="19"/>
  <c r="AK122" i="19"/>
  <c r="AK136" i="19"/>
  <c r="AK169" i="19"/>
  <c r="AK176" i="19"/>
  <c r="AK184" i="19"/>
  <c r="AK191" i="19"/>
  <c r="AK203" i="19"/>
  <c r="AK208" i="19"/>
  <c r="AK212" i="19"/>
  <c r="AK216" i="19"/>
  <c r="AK221" i="19"/>
  <c r="AK226" i="19"/>
  <c r="AK231" i="19"/>
  <c r="AK235" i="19"/>
  <c r="AK274" i="19"/>
  <c r="AK293" i="19"/>
  <c r="AK110" i="19"/>
  <c r="AK16" i="19"/>
  <c r="AK30" i="19"/>
  <c r="AK128" i="19"/>
  <c r="AK196" i="19"/>
  <c r="AK242" i="19"/>
  <c r="AK247" i="19"/>
  <c r="AK252" i="19"/>
  <c r="AK257" i="19"/>
  <c r="AK273" i="19"/>
  <c r="AK272" i="19"/>
  <c r="AK271" i="19"/>
  <c r="AK267" i="19"/>
  <c r="AK201" i="19"/>
  <c r="AK198" i="19"/>
  <c r="AK172" i="19"/>
  <c r="AK132" i="19"/>
  <c r="AK67" i="19"/>
  <c r="AK62" i="19"/>
  <c r="AK35" i="19"/>
  <c r="AK22" i="19"/>
  <c r="AK193" i="19"/>
  <c r="AK258" i="19"/>
  <c r="AK311" i="19"/>
  <c r="AK308" i="19"/>
  <c r="AK305" i="19"/>
  <c r="AK303" i="19"/>
  <c r="AK228" i="19"/>
  <c r="AK227" i="19"/>
  <c r="AK219" i="19"/>
  <c r="AK217" i="19"/>
  <c r="AK214" i="19"/>
  <c r="AK213" i="19"/>
  <c r="AK210" i="19"/>
  <c r="AK179" i="19"/>
  <c r="AK178" i="19"/>
  <c r="AK175" i="19"/>
  <c r="AK174" i="19"/>
  <c r="AK139" i="19"/>
  <c r="AK135" i="19"/>
  <c r="AK241" i="19"/>
  <c r="AK126" i="19"/>
  <c r="AK28" i="19"/>
  <c r="AK27" i="19"/>
  <c r="AK37" i="19"/>
  <c r="AK18" i="19"/>
  <c r="AK55" i="19"/>
  <c r="AK43" i="19"/>
  <c r="AK286" i="19"/>
  <c r="AK238" i="19"/>
  <c r="AK237" i="19"/>
  <c r="AK234" i="19"/>
  <c r="AK233" i="19"/>
  <c r="AK232" i="19"/>
  <c r="AK230" i="19"/>
  <c r="AK187" i="19"/>
  <c r="AK186" i="19"/>
  <c r="AK183" i="19"/>
  <c r="AK151" i="19"/>
  <c r="AK142" i="19"/>
  <c r="AK120" i="19"/>
  <c r="AK118" i="19"/>
  <c r="AK112" i="19"/>
  <c r="AK87" i="19"/>
  <c r="AK82" i="19"/>
  <c r="AK222" i="19"/>
  <c r="AK168" i="19"/>
  <c r="AK166" i="19"/>
  <c r="AK165" i="19"/>
  <c r="AK163" i="19"/>
  <c r="AK157" i="19"/>
  <c r="AK121" i="19"/>
  <c r="AK239" i="19"/>
  <c r="AK189" i="19"/>
  <c r="AK137" i="19"/>
  <c r="AK131" i="19"/>
  <c r="AK88" i="19"/>
  <c r="AK48" i="19"/>
  <c r="AK17" i="19"/>
  <c r="AK23" i="19"/>
  <c r="AK36" i="19"/>
  <c r="AK270" i="19"/>
  <c r="AK220" i="19"/>
  <c r="AK200" i="19"/>
  <c r="AK170" i="19"/>
  <c r="AK111" i="19"/>
  <c r="AK98" i="19"/>
  <c r="AK15" i="19"/>
  <c r="Z82" i="19"/>
  <c r="AK24" i="19"/>
  <c r="AK264" i="19"/>
  <c r="AK262" i="19"/>
  <c r="AK167" i="19"/>
  <c r="AK162" i="19"/>
  <c r="AK161" i="19"/>
  <c r="AK160" i="19"/>
  <c r="AK156" i="19"/>
  <c r="AK155" i="19"/>
  <c r="AK154" i="19"/>
  <c r="AK152" i="19"/>
  <c r="AK150" i="19"/>
  <c r="AK149" i="19"/>
  <c r="AK147" i="19"/>
  <c r="AK146" i="19"/>
  <c r="AK145" i="19"/>
  <c r="AK144" i="19"/>
  <c r="AK29" i="19"/>
  <c r="AK49" i="19"/>
  <c r="AK64" i="19"/>
  <c r="AK38" i="19"/>
  <c r="AK39" i="19"/>
  <c r="AK33" i="19"/>
  <c r="AK26" i="19"/>
  <c r="AK148" i="19"/>
  <c r="AK153" i="19"/>
  <c r="AK159" i="19"/>
  <c r="AK41" i="19"/>
  <c r="AK25" i="19"/>
  <c r="AK32" i="19"/>
  <c r="AK68" i="19"/>
  <c r="AK20" i="19"/>
  <c r="AK31" i="19"/>
  <c r="AK60" i="19"/>
  <c r="AK54" i="19"/>
  <c r="AK46" i="19"/>
  <c r="AK59" i="19"/>
  <c r="AK14" i="19"/>
  <c r="AK61" i="19"/>
  <c r="AK57" i="19"/>
  <c r="AK40" i="19"/>
  <c r="AK63" i="19"/>
  <c r="AK66" i="19"/>
  <c r="AK164" i="19"/>
  <c r="AK263" i="19"/>
  <c r="AK207" i="19"/>
  <c r="AK106" i="19"/>
  <c r="AK298" i="19"/>
  <c r="AK265" i="19"/>
  <c r="AK236" i="19"/>
  <c r="AK173" i="19"/>
  <c r="AK127" i="19"/>
  <c r="AK182" i="19"/>
  <c r="AK134" i="19"/>
  <c r="AK86" i="19"/>
  <c r="AK309" i="19"/>
  <c r="AK287" i="19"/>
  <c r="AK283" i="19"/>
  <c r="AK275" i="19"/>
  <c r="AK261" i="19"/>
  <c r="AK254" i="19"/>
  <c r="AK245" i="19"/>
  <c r="AK192" i="19"/>
  <c r="AK143" i="19"/>
  <c r="AK94" i="19"/>
  <c r="AK229" i="19"/>
  <c r="AK202" i="19"/>
  <c r="AK190" i="19"/>
  <c r="AK181" i="19"/>
  <c r="AK171" i="19"/>
  <c r="AK158" i="19"/>
  <c r="AK141" i="19"/>
  <c r="AK133" i="19"/>
  <c r="AK125" i="19"/>
  <c r="AK105" i="19"/>
  <c r="AK90" i="19"/>
  <c r="AK84" i="19"/>
  <c r="AH10" i="19" l="1"/>
  <c r="AI10" i="19" s="1"/>
  <c r="AJ10" i="19" s="1"/>
  <c r="AJ19" i="19" s="1"/>
  <c r="AG12" i="19"/>
  <c r="C41" i="12"/>
  <c r="F41" i="12"/>
  <c r="AK19" i="19"/>
  <c r="K17" i="12"/>
  <c r="AK10" i="19" l="1"/>
  <c r="AL56" i="19" s="1"/>
  <c r="AL160" i="19"/>
  <c r="AL106" i="19"/>
  <c r="AL60" i="19"/>
  <c r="AL54" i="19"/>
  <c r="AL36" i="19"/>
  <c r="AL147" i="19"/>
  <c r="AL83" i="19"/>
  <c r="AL307" i="19"/>
  <c r="AL303" i="19"/>
  <c r="AL121" i="19"/>
  <c r="AL184" i="19"/>
  <c r="AL135" i="19"/>
  <c r="AL281" i="19"/>
  <c r="AL243" i="19"/>
  <c r="AL302" i="19"/>
  <c r="AL101" i="19"/>
  <c r="AL237" i="19"/>
  <c r="AL206" i="19"/>
  <c r="AL136" i="19"/>
  <c r="AL172" i="19"/>
  <c r="AL241" i="19"/>
  <c r="AL176" i="19"/>
  <c r="AL225" i="19"/>
  <c r="AL238" i="19"/>
  <c r="AL100" i="19"/>
  <c r="AL200" i="19"/>
  <c r="AL298" i="19"/>
  <c r="AL84" i="19"/>
  <c r="AL125" i="19"/>
  <c r="AL105" i="19"/>
  <c r="AL227" i="19"/>
  <c r="AL91" i="19"/>
  <c r="AL102" i="19"/>
  <c r="AL208" i="19"/>
  <c r="AL297" i="19"/>
  <c r="AL35" i="19"/>
  <c r="AL112" i="19"/>
  <c r="AL154" i="19"/>
  <c r="AL49" i="19"/>
  <c r="AL32" i="19"/>
  <c r="AL61" i="19"/>
  <c r="AL173" i="19"/>
  <c r="AL190" i="19"/>
  <c r="AL262" i="19"/>
  <c r="AL265" i="19"/>
  <c r="AL150" i="19"/>
  <c r="AL207" i="19"/>
  <c r="AL158" i="19"/>
  <c r="AL45" i="19"/>
  <c r="AL167" i="19"/>
  <c r="AL43" i="19"/>
  <c r="AL226" i="19"/>
  <c r="AL280" i="19"/>
  <c r="AL286" i="19"/>
  <c r="AL79" i="19"/>
  <c r="AL114" i="19"/>
  <c r="AL132" i="19"/>
  <c r="AL110" i="19"/>
  <c r="AL213" i="19"/>
  <c r="AL69" i="19"/>
  <c r="AL271" i="19"/>
  <c r="AL128" i="19"/>
  <c r="AL177" i="19"/>
  <c r="AL276" i="19"/>
  <c r="AL267" i="19"/>
  <c r="AL212" i="19"/>
  <c r="AL301" i="19"/>
  <c r="AL118" i="19"/>
  <c r="AL87" i="19"/>
  <c r="AL50" i="19"/>
  <c r="AL71" i="19"/>
  <c r="AL77" i="19"/>
  <c r="AL221" i="19"/>
  <c r="AL111" i="19"/>
  <c r="AL230" i="19"/>
  <c r="AL310" i="19"/>
  <c r="AL246" i="19"/>
  <c r="AL175" i="19"/>
  <c r="AL305" i="19"/>
  <c r="AL195" i="19"/>
  <c r="AL122" i="19"/>
  <c r="AL290" i="19"/>
  <c r="AL196" i="19"/>
  <c r="AL288" i="19"/>
  <c r="AL88" i="19"/>
  <c r="AL201" i="19"/>
  <c r="AL103" i="19"/>
  <c r="AL142" i="19"/>
  <c r="AL211" i="19"/>
  <c r="AL85" i="19"/>
  <c r="AL248" i="19"/>
  <c r="AL31" i="19"/>
  <c r="AL127" i="19"/>
  <c r="AL94" i="19"/>
  <c r="AL162" i="19"/>
  <c r="AL263" i="19"/>
  <c r="AL155" i="19"/>
  <c r="AL63" i="19"/>
  <c r="AL134" i="19"/>
  <c r="AL65" i="19"/>
  <c r="AL151" i="19"/>
  <c r="AL42" i="19"/>
  <c r="AL169" i="19"/>
  <c r="AL214" i="19"/>
  <c r="AL22" i="19"/>
  <c r="AL16" i="19"/>
  <c r="AL21" i="19"/>
  <c r="AL58" i="19"/>
  <c r="AL74" i="19"/>
  <c r="K9" i="12"/>
  <c r="AL19" i="19"/>
  <c r="K18" i="12"/>
  <c r="M23" i="12"/>
  <c r="I19" i="12"/>
  <c r="J19" i="12" s="1"/>
  <c r="M21" i="12"/>
  <c r="K16" i="12"/>
  <c r="AL18" i="19" l="1"/>
  <c r="AL285" i="19"/>
  <c r="AL53" i="19"/>
  <c r="AL59" i="19"/>
  <c r="AL254" i="19"/>
  <c r="AL272" i="19"/>
  <c r="AL253" i="19"/>
  <c r="AL82" i="19"/>
  <c r="AL266" i="19"/>
  <c r="AL291" i="19"/>
  <c r="AL51" i="19"/>
  <c r="AL55" i="19"/>
  <c r="AL255" i="19"/>
  <c r="AL119" i="19"/>
  <c r="AL180" i="19"/>
  <c r="AL264" i="19"/>
  <c r="AL161" i="19"/>
  <c r="AL14" i="19"/>
  <c r="AL293" i="19"/>
  <c r="AL153" i="19"/>
  <c r="AL163" i="19"/>
  <c r="AL231" i="19"/>
  <c r="AL228" i="19"/>
  <c r="AL165" i="19"/>
  <c r="AL40" i="19"/>
  <c r="AL68" i="19"/>
  <c r="AL232" i="19"/>
  <c r="AL295" i="19"/>
  <c r="AL240" i="19"/>
  <c r="AL251" i="19"/>
  <c r="AL186" i="19"/>
  <c r="AL242" i="19"/>
  <c r="AL249" i="19"/>
  <c r="AL284" i="19"/>
  <c r="AL120" i="19"/>
  <c r="AL185" i="19"/>
  <c r="AL192" i="19"/>
  <c r="AL143" i="19"/>
  <c r="AL306" i="19"/>
  <c r="AL259" i="19"/>
  <c r="AL124" i="19"/>
  <c r="AL34" i="19"/>
  <c r="AL247" i="19"/>
  <c r="AL75" i="19"/>
  <c r="AL17" i="19"/>
  <c r="AL25" i="19"/>
  <c r="AL38" i="19"/>
  <c r="AL287" i="19"/>
  <c r="AL41" i="19"/>
  <c r="AL218" i="19"/>
  <c r="AL189" i="19"/>
  <c r="AL210" i="19"/>
  <c r="AL274" i="19"/>
  <c r="AL220" i="19"/>
  <c r="AL76" i="19"/>
  <c r="AL311" i="19"/>
  <c r="AL294" i="19"/>
  <c r="AL170" i="19"/>
  <c r="AL95" i="19"/>
  <c r="AL219" i="19"/>
  <c r="AL89" i="19"/>
  <c r="AL113" i="19"/>
  <c r="AL179" i="19"/>
  <c r="AL257" i="19"/>
  <c r="AL260" i="19"/>
  <c r="AL312" i="19"/>
  <c r="AL279" i="19"/>
  <c r="AL217" i="19"/>
  <c r="AL44" i="19"/>
  <c r="AL126" i="19"/>
  <c r="AL86" i="19"/>
  <c r="AL171" i="19"/>
  <c r="AL309" i="19"/>
  <c r="AL20" i="19"/>
  <c r="AL149" i="19"/>
  <c r="AL299" i="19"/>
  <c r="AL93" i="19"/>
  <c r="AL47" i="19"/>
  <c r="AL30" i="19"/>
  <c r="AL28" i="19"/>
  <c r="AL48" i="19"/>
  <c r="AL145" i="19"/>
  <c r="AL29" i="19"/>
  <c r="AL182" i="19"/>
  <c r="AL159" i="19"/>
  <c r="AL130" i="19"/>
  <c r="AL78" i="19"/>
  <c r="AL73" i="19"/>
  <c r="AL223" i="19"/>
  <c r="AL296" i="19"/>
  <c r="AL198" i="19"/>
  <c r="AL193" i="19"/>
  <c r="AL99" i="19"/>
  <c r="AL278" i="19"/>
  <c r="AL250" i="19"/>
  <c r="AL222" i="19"/>
  <c r="AL137" i="19"/>
  <c r="AL203" i="19"/>
  <c r="AL81" i="19"/>
  <c r="AL174" i="19"/>
  <c r="AL199" i="19"/>
  <c r="AL269" i="19"/>
  <c r="AL270" i="19"/>
  <c r="AL80" i="19"/>
  <c r="AL64" i="19"/>
  <c r="AL138" i="19"/>
  <c r="AL236" i="19"/>
  <c r="AL245" i="19"/>
  <c r="AL90" i="19"/>
  <c r="AL166" i="19"/>
  <c r="AL268" i="19"/>
  <c r="AL194" i="19"/>
  <c r="AL244" i="19"/>
  <c r="AL292" i="19"/>
  <c r="AL252" i="19"/>
  <c r="AL202" i="19"/>
  <c r="AL229" i="19"/>
  <c r="AL133" i="19"/>
  <c r="AL164" i="19"/>
  <c r="AL188" i="19"/>
  <c r="AL129" i="19"/>
  <c r="AL123" i="19"/>
  <c r="AL70" i="19"/>
  <c r="AL258" i="19"/>
  <c r="AL205" i="19"/>
  <c r="AL235" i="19"/>
  <c r="AL107" i="19"/>
  <c r="AL256" i="19"/>
  <c r="AL277" i="19"/>
  <c r="AL117" i="19"/>
  <c r="AL304" i="19"/>
  <c r="AL108" i="19"/>
  <c r="AL239" i="19"/>
  <c r="AL224" i="19"/>
  <c r="AL197" i="19"/>
  <c r="AL204" i="19"/>
  <c r="AL115" i="19"/>
  <c r="AL191" i="19"/>
  <c r="AL92" i="19"/>
  <c r="AL152" i="19"/>
  <c r="AL23" i="19"/>
  <c r="AL148" i="19"/>
  <c r="AL146" i="19"/>
  <c r="AL141" i="19"/>
  <c r="AL66" i="19"/>
  <c r="AL33" i="19"/>
  <c r="AL24" i="19"/>
  <c r="AL37" i="19"/>
  <c r="AL168" i="19"/>
  <c r="AL62" i="19"/>
  <c r="AL273" i="19"/>
  <c r="AL178" i="19"/>
  <c r="AL116" i="19"/>
  <c r="AL27" i="19"/>
  <c r="AL275" i="19"/>
  <c r="AL283" i="19"/>
  <c r="AL181" i="19"/>
  <c r="AL57" i="19"/>
  <c r="AL183" i="19"/>
  <c r="AL282" i="19"/>
  <c r="AL98" i="19"/>
  <c r="AL187" i="19"/>
  <c r="AL140" i="19"/>
  <c r="AL215" i="19"/>
  <c r="AL209" i="19"/>
  <c r="AL300" i="19"/>
  <c r="AL234" i="19"/>
  <c r="AL109" i="19"/>
  <c r="AL97" i="19"/>
  <c r="AL308" i="19"/>
  <c r="AL131" i="19"/>
  <c r="AL289" i="19"/>
  <c r="AL216" i="19"/>
  <c r="AL96" i="19"/>
  <c r="AL139" i="19"/>
  <c r="AL233" i="19"/>
  <c r="AL72" i="19"/>
  <c r="AL104" i="19"/>
  <c r="AL157" i="19"/>
  <c r="AL52" i="19"/>
  <c r="AL39" i="19"/>
  <c r="AL156" i="19"/>
  <c r="AL261" i="19"/>
  <c r="AL46" i="19"/>
  <c r="AL144" i="19"/>
  <c r="AL67" i="19"/>
  <c r="AL15" i="19"/>
  <c r="AL26" i="19"/>
  <c r="I10" i="19" l="1"/>
  <c r="I10" i="12"/>
  <c r="I9" i="12"/>
  <c r="I8" i="12"/>
  <c r="U313" i="19"/>
  <c r="I11" i="12" l="1"/>
  <c r="AC13" i="19"/>
  <c r="AK13" i="19" s="1"/>
  <c r="AL13" i="19" s="1"/>
  <c r="X12" i="19"/>
  <c r="X313" i="19" s="1"/>
  <c r="K25" i="12" s="1"/>
  <c r="Y7" i="19"/>
  <c r="Y8" i="19" s="1"/>
  <c r="W12" i="19"/>
  <c r="W313" i="19" s="1"/>
  <c r="T313" i="19"/>
  <c r="T4" i="19" s="1"/>
  <c r="C23" i="20" l="1"/>
  <c r="E5" i="19" s="1"/>
  <c r="G4" i="20"/>
  <c r="G8" i="20" s="1"/>
  <c r="K24" i="12"/>
  <c r="W316" i="19"/>
  <c r="R12" i="19"/>
  <c r="R313" i="19" s="1"/>
  <c r="AC12" i="19"/>
  <c r="AK12" i="19" s="1"/>
  <c r="AL12" i="19" s="1"/>
  <c r="I4" i="19" l="1"/>
  <c r="I5" i="19"/>
  <c r="F5" i="4"/>
  <c r="E6" i="19"/>
  <c r="E3" i="19"/>
  <c r="I3" i="19"/>
  <c r="I6" i="19"/>
  <c r="I7" i="19"/>
  <c r="F5" i="19"/>
  <c r="E4" i="19"/>
</calcChain>
</file>

<file path=xl/sharedStrings.xml><?xml version="1.0" encoding="utf-8"?>
<sst xmlns="http://schemas.openxmlformats.org/spreadsheetml/2006/main" count="551" uniqueCount="206">
  <si>
    <t>Adres</t>
  </si>
  <si>
    <t>Nr.</t>
  </si>
  <si>
    <t>Postc.</t>
  </si>
  <si>
    <t>Woonplaats</t>
  </si>
  <si>
    <t>1e keer</t>
  </si>
  <si>
    <t>11e keer</t>
  </si>
  <si>
    <t>Hoorn</t>
  </si>
  <si>
    <t>2e keer</t>
  </si>
  <si>
    <t>12e keer</t>
  </si>
  <si>
    <t>3e keer</t>
  </si>
  <si>
    <t>13e keer</t>
  </si>
  <si>
    <t>4e keer</t>
  </si>
  <si>
    <t>14e keer</t>
  </si>
  <si>
    <t>5e keer</t>
  </si>
  <si>
    <t>15e keer</t>
  </si>
  <si>
    <t>6e keer</t>
  </si>
  <si>
    <t>16e keer</t>
  </si>
  <si>
    <t>7e keer</t>
  </si>
  <si>
    <t>17e keer</t>
  </si>
  <si>
    <t>8e keer</t>
  </si>
  <si>
    <t>18e keer</t>
  </si>
  <si>
    <t>9e keer</t>
  </si>
  <si>
    <t>19e keer</t>
  </si>
  <si>
    <t>10e keer</t>
  </si>
  <si>
    <t>20e keer</t>
  </si>
  <si>
    <t>21e keer</t>
  </si>
  <si>
    <t>22e keer</t>
  </si>
  <si>
    <t>23e keer</t>
  </si>
  <si>
    <t>24e keer</t>
  </si>
  <si>
    <t>25e keer</t>
  </si>
  <si>
    <t>26e keer</t>
  </si>
  <si>
    <t>27e keer</t>
  </si>
  <si>
    <t>28e keer</t>
  </si>
  <si>
    <t>29e keer</t>
  </si>
  <si>
    <t>30e keer</t>
  </si>
  <si>
    <t>31e keer</t>
  </si>
  <si>
    <t>32e keer</t>
  </si>
  <si>
    <t>33e keer</t>
  </si>
  <si>
    <t>34e keer</t>
  </si>
  <si>
    <t>35e keer</t>
  </si>
  <si>
    <t>36e keer</t>
  </si>
  <si>
    <t>37e keer</t>
  </si>
  <si>
    <t>38e keer</t>
  </si>
  <si>
    <t>39e keer</t>
  </si>
  <si>
    <t>41e keer</t>
  </si>
  <si>
    <t>42e keer</t>
  </si>
  <si>
    <t>43e keer</t>
  </si>
  <si>
    <t>44e keer</t>
  </si>
  <si>
    <t>45e keer</t>
  </si>
  <si>
    <t>46e keer</t>
  </si>
  <si>
    <t>47e keer</t>
  </si>
  <si>
    <t>48e keer</t>
  </si>
  <si>
    <t>49e keer</t>
  </si>
  <si>
    <t>50e keer</t>
  </si>
  <si>
    <t>51e keer</t>
  </si>
  <si>
    <t>52e keer</t>
  </si>
  <si>
    <t>53e keer</t>
  </si>
  <si>
    <t>54e keer</t>
  </si>
  <si>
    <t>55e keer</t>
  </si>
  <si>
    <t>56e keer</t>
  </si>
  <si>
    <t>57e keer</t>
  </si>
  <si>
    <t>58e keer</t>
  </si>
  <si>
    <t>59e keer</t>
  </si>
  <si>
    <t>60e keer</t>
  </si>
  <si>
    <t>61e keer</t>
  </si>
  <si>
    <t>62e keer</t>
  </si>
  <si>
    <t>63e keer</t>
  </si>
  <si>
    <t>64e keer</t>
  </si>
  <si>
    <t>65e keer</t>
  </si>
  <si>
    <t>Achternaam</t>
  </si>
  <si>
    <t>Ja</t>
  </si>
  <si>
    <t>Nee</t>
  </si>
  <si>
    <t>Totaal</t>
  </si>
  <si>
    <t>40e keer</t>
  </si>
  <si>
    <t>Inschrijfformulier scholen / groepen Avond Vierdaagse</t>
  </si>
  <si>
    <t>66e keer</t>
  </si>
  <si>
    <t>67e keer</t>
  </si>
  <si>
    <t>68e keer</t>
  </si>
  <si>
    <t>69e keer</t>
  </si>
  <si>
    <t>70e keer</t>
  </si>
  <si>
    <t>Keer *</t>
  </si>
  <si>
    <t>Hoeveelste Keer</t>
  </si>
  <si>
    <t>Totaal medailles</t>
  </si>
  <si>
    <t>Totaal Aantal Medailles</t>
  </si>
  <si>
    <t>Versie:</t>
  </si>
  <si>
    <t>Achternaam *</t>
  </si>
  <si>
    <t>Postc. *</t>
  </si>
  <si>
    <t>Woonplaats *</t>
  </si>
  <si>
    <t>Voorl.</t>
  </si>
  <si>
    <t>Voorl. *</t>
  </si>
  <si>
    <t>15 Km:</t>
  </si>
  <si>
    <t>10 Km:</t>
  </si>
  <si>
    <t>5 Km:</t>
  </si>
  <si>
    <t>Totaal:</t>
  </si>
  <si>
    <t>Voor</t>
  </si>
  <si>
    <t>Na</t>
  </si>
  <si>
    <t>Totaal van voor en na</t>
  </si>
  <si>
    <t xml:space="preserve">Inschrijfgeld voor- inschrijving &gt; </t>
  </si>
  <si>
    <t>Totaal voor- inschrijfgeld per afstand:</t>
  </si>
  <si>
    <t>M/V/</t>
  </si>
  <si>
    <t>Her.nr.</t>
  </si>
  <si>
    <t>Gegevens contactpersoon</t>
  </si>
  <si>
    <t xml:space="preserve">Inschrijfgeld na- inschrijving &gt; </t>
  </si>
  <si>
    <t>Tussenv.</t>
  </si>
  <si>
    <t xml:space="preserve">Startnummer:  </t>
  </si>
  <si>
    <t>Gegevens contactpersoon:</t>
  </si>
  <si>
    <t xml:space="preserve"> Gelieve een van uw telefoonnummers invullen.</t>
  </si>
  <si>
    <t>Overige gegevens:</t>
  </si>
  <si>
    <t>5 Km</t>
  </si>
  <si>
    <t>10 Km</t>
  </si>
  <si>
    <t>15 Km</t>
  </si>
  <si>
    <t xml:space="preserve">Versienummer:  </t>
  </si>
  <si>
    <t>Lijstnummer afstanden</t>
  </si>
  <si>
    <t>Inschrijfgeld 5 Km, 10 Km en 15 Km:</t>
  </si>
  <si>
    <t>Totaal bedrag wandel/Km boekjes:</t>
  </si>
  <si>
    <t xml:space="preserve">Totaal bedrag: </t>
  </si>
  <si>
    <t xml:space="preserve">Naam contact persoon: * </t>
  </si>
  <si>
    <t>Gegevens Groep/School:</t>
  </si>
  <si>
    <t xml:space="preserve">Startdatum  Avondvierdaagse:  </t>
  </si>
  <si>
    <t xml:space="preserve">Locatie startplaats:  </t>
  </si>
  <si>
    <t xml:space="preserve">E-mail adres van contact persoon: * </t>
  </si>
  <si>
    <t xml:space="preserve">Mobiel nummer van contact persoon: * </t>
  </si>
  <si>
    <t xml:space="preserve">Adres van contact persoon: * </t>
  </si>
  <si>
    <t xml:space="preserve">Vaste telefoon van contact persoon: ? </t>
  </si>
  <si>
    <t xml:space="preserve">Groep/Schoolnaam: * </t>
  </si>
  <si>
    <t xml:space="preserve">Groep/Schooladres: * </t>
  </si>
  <si>
    <t xml:space="preserve">Groep/School postcode en Plaats: * </t>
  </si>
  <si>
    <t xml:space="preserve">Groep/School Telefoon en/of Mobiel: * </t>
  </si>
  <si>
    <t xml:space="preserve">E-mail adres van Groep/School: * </t>
  </si>
  <si>
    <t xml:space="preserve">Locatie start en finish:  </t>
  </si>
  <si>
    <t xml:space="preserve">Adres:  </t>
  </si>
  <si>
    <t>HRTC</t>
  </si>
  <si>
    <t xml:space="preserve">Verzenddatum:  * </t>
  </si>
  <si>
    <t>Copyright: © J.J. van Aartsen</t>
  </si>
  <si>
    <t>Geslacht *</t>
  </si>
  <si>
    <t xml:space="preserve"> over te maken bankrekening: NL28 INGB 0008 0688 49 t.n.v. A4D23</t>
  </si>
  <si>
    <t xml:space="preserve">Totaal inschrijfgeld inclusief leden: </t>
  </si>
  <si>
    <t>Bij ja, hieronder uw lid-nummer</t>
  </si>
  <si>
    <t xml:space="preserve">Toaal aantal deelnemrs: </t>
  </si>
  <si>
    <t>Vul alle gegevens in, zo wel van de Groep/school, alsmede van de contactpersoon waar de overkoepelde A4D organisatie u kan bereiken tussen 9:00 - 20:00 uur.</t>
  </si>
  <si>
    <t xml:space="preserve">Welke afstanden wordt er gelopen? </t>
  </si>
  <si>
    <t>Open hier uw mailprogramma.</t>
  </si>
  <si>
    <t>Klik op onderstaande link om uw mailprogramma te openen, daarna het ingevulde A4D bestand als bijlage toe te voegen.</t>
  </si>
  <si>
    <r>
      <t xml:space="preserve"> Apart overmaken [</t>
    </r>
    <r>
      <rPr>
        <b/>
        <u/>
        <sz val="10"/>
        <color theme="1"/>
        <rFont val="Calibri"/>
        <family val="2"/>
        <scheme val="minor"/>
      </rPr>
      <t>zie hieronder heet bankrekeningnummer</t>
    </r>
    <r>
      <rPr>
        <b/>
        <sz val="10"/>
        <color theme="1"/>
        <rFont val="Calibri"/>
        <family val="2"/>
        <scheme val="minor"/>
      </rPr>
      <t>] vermeld daarbij het aantal boekjes</t>
    </r>
  </si>
  <si>
    <t xml:space="preserve">  Word ingevuldvdoor de A4D organisatie.</t>
  </si>
  <si>
    <t xml:space="preserve">Geef hier het aantal benodigde wandelboekjes op:  </t>
  </si>
  <si>
    <t>1624 PB</t>
  </si>
  <si>
    <t>X</t>
  </si>
  <si>
    <t>Lidnummer</t>
  </si>
  <si>
    <t>Korting voor Lid</t>
  </si>
  <si>
    <r>
      <t xml:space="preserve">Is dit een </t>
    </r>
    <r>
      <rPr>
        <b/>
        <sz val="8"/>
        <color rgb="FFFF0000"/>
        <rFont val="Calibri"/>
        <family val="2"/>
        <scheme val="minor"/>
      </rPr>
      <t>voor</t>
    </r>
    <r>
      <rPr>
        <sz val="8"/>
        <rFont val="Calibri"/>
        <family val="2"/>
        <scheme val="minor"/>
      </rPr>
      <t xml:space="preserve">- of een </t>
    </r>
    <r>
      <rPr>
        <b/>
        <sz val="8"/>
        <color rgb="FFFF0000"/>
        <rFont val="Calibri"/>
        <family val="2"/>
        <scheme val="minor"/>
      </rPr>
      <t>na-inschrij-ving?</t>
    </r>
    <r>
      <rPr>
        <sz val="8"/>
        <rFont val="Calibri"/>
        <family val="2"/>
        <scheme val="minor"/>
      </rPr>
      <t xml:space="preserve"> Zo ja, schrijf dan</t>
    </r>
    <r>
      <rPr>
        <b/>
        <sz val="8"/>
        <color rgb="FF002060"/>
        <rFont val="Calibri"/>
        <family val="2"/>
        <scheme val="minor"/>
      </rPr>
      <t xml:space="preserve">   V</t>
    </r>
    <r>
      <rPr>
        <sz val="8"/>
        <rFont val="Calibri"/>
        <family val="2"/>
        <scheme val="minor"/>
      </rPr>
      <t xml:space="preserve"> of  </t>
    </r>
    <r>
      <rPr>
        <b/>
        <sz val="8"/>
        <color rgb="FF002060"/>
        <rFont val="Calibri"/>
        <family val="2"/>
        <scheme val="minor"/>
      </rPr>
      <t>N</t>
    </r>
  </si>
  <si>
    <r>
      <t xml:space="preserve">               </t>
    </r>
    <r>
      <rPr>
        <b/>
        <u/>
        <sz val="9"/>
        <rFont val="Calibri"/>
        <family val="2"/>
        <scheme val="minor"/>
      </rPr>
      <t>LET OP!</t>
    </r>
    <r>
      <rPr>
        <b/>
        <sz val="9"/>
        <rFont val="Calibri"/>
        <family val="2"/>
        <scheme val="minor"/>
      </rPr>
      <t xml:space="preserve">   </t>
    </r>
    <r>
      <rPr>
        <b/>
        <u/>
        <sz val="9"/>
        <rFont val="Calibri"/>
        <family val="2"/>
        <scheme val="minor"/>
      </rPr>
      <t>M</t>
    </r>
    <r>
      <rPr>
        <b/>
        <sz val="9"/>
        <rFont val="Calibri"/>
        <family val="2"/>
        <scheme val="minor"/>
      </rPr>
      <t xml:space="preserve">et een sterretje </t>
    </r>
    <r>
      <rPr>
        <b/>
        <sz val="10"/>
        <rFont val="Calibri"/>
        <family val="2"/>
        <scheme val="minor"/>
      </rPr>
      <t>*</t>
    </r>
    <r>
      <rPr>
        <b/>
        <sz val="9"/>
        <rFont val="Calibri"/>
        <family val="2"/>
        <scheme val="minor"/>
      </rPr>
      <t xml:space="preserve"> verplichte velden.                    </t>
    </r>
  </si>
  <si>
    <t>Gegevens School of Groep</t>
  </si>
  <si>
    <r>
      <rPr>
        <b/>
        <sz val="8"/>
        <color rgb="FFFF0000"/>
        <rFont val="Calibri"/>
        <family val="2"/>
        <scheme val="minor"/>
      </rPr>
      <t>Korting € 1,00</t>
    </r>
    <r>
      <rPr>
        <sz val="8"/>
        <rFont val="Calibri"/>
        <family val="2"/>
        <scheme val="minor"/>
      </rPr>
      <t xml:space="preserve"> </t>
    </r>
    <r>
      <rPr>
        <b/>
        <sz val="8"/>
        <color rgb="FF002060"/>
        <rFont val="Calibri"/>
        <family val="2"/>
        <scheme val="minor"/>
      </rPr>
      <t>leden</t>
    </r>
  </si>
  <si>
    <r>
      <rPr>
        <b/>
        <sz val="8"/>
        <color rgb="FFFF0000"/>
        <rFont val="Calibri"/>
        <family val="2"/>
        <scheme val="minor"/>
      </rPr>
      <t>Korting     € 1,00</t>
    </r>
    <r>
      <rPr>
        <sz val="8"/>
        <rFont val="Calibri"/>
        <family val="2"/>
        <scheme val="minor"/>
      </rPr>
      <t xml:space="preserve"> bij</t>
    </r>
    <r>
      <rPr>
        <b/>
        <sz val="8"/>
        <color rgb="FF002060"/>
        <rFont val="Calibri"/>
        <family val="2"/>
        <scheme val="minor"/>
      </rPr>
      <t xml:space="preserve"> voor- in-schrijving</t>
    </r>
  </si>
  <si>
    <t xml:space="preserve">Versienummer: </t>
  </si>
  <si>
    <t xml:space="preserve">Avond Vierdaagse te: </t>
  </si>
  <si>
    <t xml:space="preserve">Startdatum A4D: </t>
  </si>
  <si>
    <t xml:space="preserve">Startnummer: </t>
  </si>
  <si>
    <t xml:space="preserve">Inschrijfgelden in: </t>
  </si>
  <si>
    <t xml:space="preserve">Wandelboekjes: </t>
  </si>
  <si>
    <t>Totaal aantal medailles</t>
  </si>
  <si>
    <t>Holenweg 14 D  |</t>
  </si>
  <si>
    <t>Startplaatsplaats AVD  |</t>
  </si>
  <si>
    <r>
      <rPr>
        <b/>
        <sz val="8"/>
        <color rgb="FFFF0000"/>
        <rFont val="Calibri"/>
        <family val="2"/>
        <scheme val="minor"/>
      </rPr>
      <t xml:space="preserve">Lid </t>
    </r>
    <r>
      <rPr>
        <b/>
        <sz val="8"/>
        <rFont val="Calibri"/>
        <family val="2"/>
        <scheme val="minor"/>
      </rPr>
      <t xml:space="preserve">van </t>
    </r>
    <r>
      <rPr>
        <b/>
        <sz val="8"/>
        <color rgb="FFFF0000"/>
        <rFont val="Calibri"/>
        <family val="2"/>
        <scheme val="minor"/>
      </rPr>
      <t>erkende</t>
    </r>
    <r>
      <rPr>
        <b/>
        <sz val="8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wandelbond</t>
    </r>
    <r>
      <rPr>
        <b/>
        <sz val="8"/>
        <rFont val="Calibri"/>
        <family val="2"/>
        <scheme val="minor"/>
      </rPr>
      <t>? Vul dan bij het desbetreffende Lid KWBN, SGWB of Le Champion in?</t>
    </r>
  </si>
  <si>
    <t>K</t>
  </si>
  <si>
    <t>S</t>
  </si>
  <si>
    <t>L</t>
  </si>
  <si>
    <t>Erkende wandelbonden</t>
  </si>
  <si>
    <t>Totaal van Wandelbonden</t>
  </si>
  <si>
    <t>Voor- of na-inschrijving</t>
  </si>
  <si>
    <t>Er ontbreken nog enkele gegevens!</t>
  </si>
  <si>
    <t>Totaal kortings-bedrag</t>
  </si>
  <si>
    <t xml:space="preserve">Lijstnummer: </t>
  </si>
  <si>
    <t xml:space="preserve">Groep of Schoolnaam: </t>
  </si>
  <si>
    <t xml:space="preserve">Groep of Schooladres: </t>
  </si>
  <si>
    <t xml:space="preserve">Postcode en Plaats: </t>
  </si>
  <si>
    <t>Km Afstand:</t>
  </si>
  <si>
    <t xml:space="preserve">Naam contact persoon: </t>
  </si>
  <si>
    <t xml:space="preserve">Adres contact persoon: </t>
  </si>
  <si>
    <t>Telefoon contact persoon:</t>
  </si>
  <si>
    <t>Mobiel contact persoon:</t>
  </si>
  <si>
    <t>Adres + Huisnr. *</t>
  </si>
  <si>
    <t>KWBN</t>
  </si>
  <si>
    <t>SGWB</t>
  </si>
  <si>
    <t>Totaal Bedrag Wandel- of Kilometerboekjes</t>
  </si>
  <si>
    <t>Aantal Wandel- of Kilometerboekjes</t>
  </si>
  <si>
    <t>Aantal voor- inschrijvingen</t>
  </si>
  <si>
    <t>Aantal Na- inschrijvingen</t>
  </si>
  <si>
    <t>Totaal aantal deelnemers per afstand</t>
  </si>
  <si>
    <t xml:space="preserve">Na- inschrijvingsdatum A4D: </t>
  </si>
  <si>
    <t>Sluiting ? dagen startdatum</t>
  </si>
  <si>
    <t>Le Champion</t>
  </si>
  <si>
    <t>Korting voor- inschrijving</t>
  </si>
  <si>
    <t>Na-inschrijving</t>
  </si>
  <si>
    <t>Geen Lid</t>
  </si>
  <si>
    <t xml:space="preserve">Voor- inschrijving: </t>
  </si>
  <si>
    <t xml:space="preserve">Na- inschrijving: </t>
  </si>
  <si>
    <t xml:space="preserve">Korting Leden: </t>
  </si>
  <si>
    <t>Eventueel 4e bond (nog in te vullen)</t>
  </si>
  <si>
    <t xml:space="preserve">Totaal inschrijfgeld: </t>
  </si>
  <si>
    <t xml:space="preserve">Mobiel contact persoon: </t>
  </si>
  <si>
    <t xml:space="preserve">Telefoon contact persoon: </t>
  </si>
  <si>
    <t xml:space="preserve">Email adres contact persoon: </t>
  </si>
  <si>
    <t>V2023.15</t>
  </si>
  <si>
    <t>Mobiel: 06 55 93 75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</si>
</sst>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\ #,##0.00_-"/>
    <numFmt numFmtId="165" formatCode="yy"/>
    <numFmt numFmtId="166" formatCode="&quot;€&quot;\ #,##0.00"/>
    <numFmt numFmtId="167" formatCode="yyyy"/>
    <numFmt numFmtId="168" formatCode="dd/mm/yy;@"/>
    <numFmt numFmtId="169" formatCode="0#########"/>
    <numFmt numFmtId="170" formatCode="0##\-#######"/>
    <numFmt numFmtId="171" formatCode="d/mm"/>
  </numFmts>
  <fonts count="55" x14ac:knownFonts="1">
    <font>
      <sz val="8"/>
      <name val="Verdana"/>
    </font>
    <font>
      <sz val="8"/>
      <name val="Verdana"/>
      <family val="2"/>
    </font>
    <font>
      <u/>
      <sz val="8"/>
      <color indexed="12"/>
      <name val="Verdan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u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rgb="FF008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7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i/>
      <u/>
      <sz val="13"/>
      <name val="Calibri"/>
      <family val="2"/>
      <scheme val="minor"/>
    </font>
    <font>
      <b/>
      <i/>
      <u/>
      <sz val="8"/>
      <color theme="1"/>
      <name val="Verdana"/>
      <family val="2"/>
    </font>
    <font>
      <b/>
      <sz val="8"/>
      <color rgb="FF00206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Verdana"/>
      <family val="2"/>
    </font>
    <font>
      <i/>
      <sz val="11"/>
      <name val="Calibri"/>
      <family val="2"/>
      <scheme val="minor"/>
    </font>
    <font>
      <sz val="13"/>
      <name val="Calibri"/>
      <family val="2"/>
      <scheme val="minor"/>
    </font>
    <font>
      <sz val="13"/>
      <name val="Verdana"/>
      <family val="2"/>
    </font>
    <font>
      <sz val="8"/>
      <color theme="9" tint="0.79998168889431442"/>
      <name val="Verdana"/>
      <family val="2"/>
    </font>
    <font>
      <sz val="8"/>
      <color theme="0"/>
      <name val="Verdana"/>
      <family val="2"/>
    </font>
    <font>
      <sz val="9"/>
      <name val="Verdana"/>
      <family val="2"/>
    </font>
    <font>
      <sz val="9"/>
      <color theme="0"/>
      <name val="Verdana"/>
      <family val="2"/>
    </font>
    <font>
      <sz val="8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double">
        <color rgb="FF002060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66" fontId="6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4" fontId="7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166" fontId="13" fillId="0" borderId="0" xfId="0" applyNumberFormat="1" applyFont="1" applyAlignment="1" applyProtection="1">
      <alignment vertical="center"/>
      <protection hidden="1"/>
    </xf>
    <xf numFmtId="166" fontId="7" fillId="0" borderId="0" xfId="0" applyNumberFormat="1" applyFont="1" applyAlignment="1" applyProtection="1">
      <alignment horizontal="center" vertical="center"/>
      <protection hidden="1"/>
    </xf>
    <xf numFmtId="168" fontId="7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6" fontId="13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 applyProtection="1">
      <alignment horizontal="right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7" fillId="0" borderId="7" xfId="0" applyFont="1" applyBorder="1" applyAlignment="1" applyProtection="1">
      <alignment horizontal="right" vertical="center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22" fontId="9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166" fontId="7" fillId="0" borderId="4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166" fontId="27" fillId="7" borderId="0" xfId="0" applyNumberFormat="1" applyFont="1" applyFill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6" fontId="28" fillId="7" borderId="0" xfId="0" applyNumberFormat="1" applyFont="1" applyFill="1" applyAlignment="1" applyProtection="1">
      <alignment horizontal="right" vertical="center"/>
      <protection hidden="1"/>
    </xf>
    <xf numFmtId="0" fontId="27" fillId="0" borderId="25" xfId="0" applyFont="1" applyBorder="1" applyAlignment="1" applyProtection="1">
      <alignment vertical="center"/>
      <protection hidden="1"/>
    </xf>
    <xf numFmtId="0" fontId="28" fillId="0" borderId="27" xfId="0" applyFont="1" applyBorder="1" applyAlignment="1" applyProtection="1">
      <alignment horizontal="right" vertical="center"/>
      <protection hidden="1"/>
    </xf>
    <xf numFmtId="0" fontId="28" fillId="0" borderId="29" xfId="0" applyFont="1" applyBorder="1" applyAlignment="1" applyProtection="1">
      <alignment horizontal="right" vertical="center"/>
      <protection hidden="1"/>
    </xf>
    <xf numFmtId="0" fontId="28" fillId="0" borderId="25" xfId="0" applyFont="1" applyBorder="1" applyAlignment="1" applyProtection="1">
      <alignment vertical="center"/>
      <protection hidden="1"/>
    </xf>
    <xf numFmtId="0" fontId="28" fillId="0" borderId="32" xfId="0" applyFont="1" applyBorder="1" applyAlignment="1" applyProtection="1">
      <alignment horizontal="right" vertical="center"/>
      <protection hidden="1"/>
    </xf>
    <xf numFmtId="0" fontId="28" fillId="0" borderId="34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7" fillId="7" borderId="44" xfId="0" applyFont="1" applyFill="1" applyBorder="1" applyAlignment="1" applyProtection="1">
      <alignment horizontal="center" vertical="center"/>
      <protection hidden="1"/>
    </xf>
    <xf numFmtId="0" fontId="27" fillId="7" borderId="45" xfId="0" applyFont="1" applyFill="1" applyBorder="1" applyAlignment="1" applyProtection="1">
      <alignment horizontal="center" vertical="center"/>
      <protection hidden="1"/>
    </xf>
    <xf numFmtId="0" fontId="27" fillId="7" borderId="46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166" fontId="11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7" fontId="16" fillId="0" borderId="0" xfId="0" applyNumberFormat="1" applyFont="1" applyAlignment="1" applyProtection="1">
      <alignment horizontal="left" vertical="center"/>
      <protection hidden="1"/>
    </xf>
    <xf numFmtId="169" fontId="7" fillId="0" borderId="0" xfId="0" applyNumberFormat="1" applyFont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27" fillId="7" borderId="50" xfId="0" applyFont="1" applyFill="1" applyBorder="1" applyAlignment="1" applyProtection="1">
      <alignment horizontal="center" vertical="center"/>
      <protection hidden="1"/>
    </xf>
    <xf numFmtId="0" fontId="27" fillId="7" borderId="51" xfId="0" applyFont="1" applyFill="1" applyBorder="1" applyAlignment="1" applyProtection="1">
      <alignment horizontal="center" vertical="center"/>
      <protection hidden="1"/>
    </xf>
    <xf numFmtId="0" fontId="27" fillId="7" borderId="52" xfId="0" applyFont="1" applyFill="1" applyBorder="1" applyAlignment="1" applyProtection="1">
      <alignment horizontal="center" vertical="center"/>
      <protection hidden="1"/>
    </xf>
    <xf numFmtId="0" fontId="27" fillId="7" borderId="46" xfId="0" applyFont="1" applyFill="1" applyBorder="1" applyAlignment="1" applyProtection="1">
      <alignment vertical="center"/>
      <protection hidden="1"/>
    </xf>
    <xf numFmtId="166" fontId="27" fillId="0" borderId="43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164" fontId="40" fillId="0" borderId="1" xfId="0" applyNumberFormat="1" applyFont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center" vertical="center"/>
      <protection hidden="1"/>
    </xf>
    <xf numFmtId="0" fontId="42" fillId="0" borderId="0" xfId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164" fontId="40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164" fontId="40" fillId="0" borderId="1" xfId="0" applyNumberFormat="1" applyFont="1" applyBorder="1" applyAlignment="1" applyProtection="1">
      <alignment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27" fillId="7" borderId="39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166" fontId="10" fillId="0" borderId="0" xfId="0" applyNumberFormat="1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9" fillId="0" borderId="57" xfId="0" applyFont="1" applyBorder="1" applyAlignment="1" applyProtection="1">
      <alignment horizontal="center" vertical="center"/>
      <protection hidden="1"/>
    </xf>
    <xf numFmtId="0" fontId="27" fillId="7" borderId="54" xfId="0" applyFont="1" applyFill="1" applyBorder="1" applyAlignment="1" applyProtection="1">
      <alignment horizontal="left" vertical="center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3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9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166" fontId="7" fillId="0" borderId="8" xfId="0" applyNumberFormat="1" applyFont="1" applyBorder="1" applyAlignment="1" applyProtection="1">
      <alignment vertical="center"/>
      <protection hidden="1"/>
    </xf>
    <xf numFmtId="166" fontId="13" fillId="0" borderId="8" xfId="0" applyNumberFormat="1" applyFont="1" applyBorder="1" applyAlignment="1" applyProtection="1">
      <alignment horizontal="right" vertical="center"/>
      <protection hidden="1"/>
    </xf>
    <xf numFmtId="166" fontId="11" fillId="0" borderId="8" xfId="0" applyNumberFormat="1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6" fillId="0" borderId="6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166" fontId="7" fillId="0" borderId="6" xfId="0" applyNumberFormat="1" applyFont="1" applyBorder="1" applyAlignment="1" applyProtection="1">
      <alignment vertical="center"/>
      <protection hidden="1"/>
    </xf>
    <xf numFmtId="166" fontId="13" fillId="0" borderId="6" xfId="0" applyNumberFormat="1" applyFont="1" applyBorder="1" applyAlignment="1" applyProtection="1">
      <alignment horizontal="right" vertical="center"/>
      <protection hidden="1"/>
    </xf>
    <xf numFmtId="166" fontId="11" fillId="0" borderId="6" xfId="0" applyNumberFormat="1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58" xfId="0" applyFont="1" applyBorder="1" applyAlignment="1" applyProtection="1">
      <alignment horizontal="center" vertical="center" wrapText="1"/>
      <protection hidden="1"/>
    </xf>
    <xf numFmtId="166" fontId="7" fillId="0" borderId="5" xfId="0" applyNumberFormat="1" applyFont="1" applyBorder="1" applyAlignment="1" applyProtection="1">
      <alignment vertical="center"/>
      <protection hidden="1"/>
    </xf>
    <xf numFmtId="166" fontId="13" fillId="0" borderId="5" xfId="0" applyNumberFormat="1" applyFont="1" applyBorder="1" applyAlignment="1" applyProtection="1">
      <alignment horizontal="right" vertical="center"/>
      <protection hidden="1"/>
    </xf>
    <xf numFmtId="166" fontId="11" fillId="0" borderId="5" xfId="0" applyNumberFormat="1" applyFont="1" applyBorder="1" applyAlignment="1" applyProtection="1">
      <alignment horizontal="right" vertical="center"/>
      <protection hidden="1"/>
    </xf>
    <xf numFmtId="0" fontId="16" fillId="0" borderId="59" xfId="0" applyFont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right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Alignment="1" applyProtection="1">
      <alignment horizontal="right" vertical="center"/>
      <protection hidden="1"/>
    </xf>
    <xf numFmtId="0" fontId="11" fillId="2" borderId="13" xfId="0" applyFont="1" applyFill="1" applyBorder="1" applyAlignment="1" applyProtection="1">
      <alignment horizontal="left" vertical="center"/>
      <protection hidden="1"/>
    </xf>
    <xf numFmtId="0" fontId="18" fillId="8" borderId="55" xfId="0" applyFont="1" applyFill="1" applyBorder="1" applyAlignment="1" applyProtection="1">
      <alignment horizontal="right" vertical="center"/>
      <protection hidden="1"/>
    </xf>
    <xf numFmtId="0" fontId="18" fillId="8" borderId="56" xfId="0" applyFont="1" applyFill="1" applyBorder="1" applyAlignment="1" applyProtection="1">
      <alignment horizontal="left" vertical="center"/>
      <protection hidden="1"/>
    </xf>
    <xf numFmtId="0" fontId="11" fillId="7" borderId="3" xfId="0" applyFont="1" applyFill="1" applyBorder="1" applyAlignment="1" applyProtection="1">
      <alignment horizontal="right" vertical="center"/>
      <protection hidden="1"/>
    </xf>
    <xf numFmtId="14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11" fillId="7" borderId="4" xfId="0" applyFont="1" applyFill="1" applyBorder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right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 applyProtection="1">
      <alignment horizontal="right" vertical="center"/>
      <protection hidden="1"/>
    </xf>
    <xf numFmtId="167" fontId="12" fillId="4" borderId="13" xfId="0" applyNumberFormat="1" applyFont="1" applyFill="1" applyBorder="1" applyAlignment="1" applyProtection="1">
      <alignment horizontal="left" vertical="center"/>
      <protection hidden="1"/>
    </xf>
    <xf numFmtId="0" fontId="11" fillId="4" borderId="2" xfId="0" applyFont="1" applyFill="1" applyBorder="1" applyAlignment="1" applyProtection="1">
      <alignment horizontal="right" vertical="center"/>
      <protection hidden="1"/>
    </xf>
    <xf numFmtId="166" fontId="11" fillId="4" borderId="12" xfId="0" applyNumberFormat="1" applyFont="1" applyFill="1" applyBorder="1" applyAlignment="1" applyProtection="1">
      <alignment horizontal="left" vertical="center"/>
      <protection hidden="1"/>
    </xf>
    <xf numFmtId="0" fontId="11" fillId="4" borderId="11" xfId="0" applyFont="1" applyFill="1" applyBorder="1" applyAlignment="1" applyProtection="1">
      <alignment horizontal="right" vertical="center"/>
      <protection hidden="1"/>
    </xf>
    <xf numFmtId="166" fontId="11" fillId="4" borderId="14" xfId="0" applyNumberFormat="1" applyFont="1" applyFill="1" applyBorder="1" applyAlignment="1" applyProtection="1">
      <alignment horizontal="left" vertical="center"/>
      <protection hidden="1"/>
    </xf>
    <xf numFmtId="0" fontId="11" fillId="10" borderId="3" xfId="0" applyFont="1" applyFill="1" applyBorder="1" applyAlignment="1" applyProtection="1">
      <alignment horizontal="right" vertical="center"/>
      <protection hidden="1"/>
    </xf>
    <xf numFmtId="0" fontId="50" fillId="10" borderId="4" xfId="0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right" vertical="center"/>
      <protection hidden="1"/>
    </xf>
    <xf numFmtId="0" fontId="11" fillId="9" borderId="4" xfId="0" applyFont="1" applyFill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right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167" fontId="18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5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44" fillId="0" borderId="4" xfId="0" applyFont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27" fillId="7" borderId="44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169" fontId="27" fillId="7" borderId="0" xfId="0" quotePrefix="1" applyNumberFormat="1" applyFont="1" applyFill="1" applyAlignment="1" applyProtection="1">
      <alignment horizontal="left" vertical="center"/>
      <protection locked="0"/>
    </xf>
    <xf numFmtId="169" fontId="27" fillId="7" borderId="0" xfId="0" applyNumberFormat="1" applyFont="1" applyFill="1" applyAlignment="1" applyProtection="1">
      <alignment vertical="center"/>
      <protection locked="0"/>
    </xf>
    <xf numFmtId="169" fontId="27" fillId="7" borderId="28" xfId="0" applyNumberFormat="1" applyFont="1" applyFill="1" applyBorder="1" applyAlignment="1" applyProtection="1">
      <alignment vertical="center"/>
      <protection locked="0"/>
    </xf>
    <xf numFmtId="14" fontId="27" fillId="7" borderId="35" xfId="0" applyNumberFormat="1" applyFont="1" applyFill="1" applyBorder="1" applyAlignment="1" applyProtection="1">
      <alignment horizontal="center" vertical="center" wrapText="1"/>
      <protection hidden="1"/>
    </xf>
    <xf numFmtId="14" fontId="27" fillId="7" borderId="36" xfId="0" applyNumberFormat="1" applyFont="1" applyFill="1" applyBorder="1" applyAlignment="1" applyProtection="1">
      <alignment horizontal="center" vertical="center" wrapText="1"/>
      <protection hidden="1"/>
    </xf>
    <xf numFmtId="14" fontId="27" fillId="7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38" xfId="0" applyFill="1" applyBorder="1" applyAlignment="1" applyProtection="1">
      <alignment horizontal="center" vertical="center" wrapText="1"/>
      <protection hidden="1"/>
    </xf>
    <xf numFmtId="0" fontId="0" fillId="7" borderId="0" xfId="0" applyFill="1" applyAlignment="1" applyProtection="1">
      <alignment horizontal="center" vertical="center" wrapText="1"/>
      <protection hidden="1"/>
    </xf>
    <xf numFmtId="0" fontId="0" fillId="7" borderId="39" xfId="0" applyFill="1" applyBorder="1" applyAlignment="1" applyProtection="1">
      <alignment horizontal="center" vertical="center" wrapText="1"/>
      <protection hidden="1"/>
    </xf>
    <xf numFmtId="14" fontId="27" fillId="7" borderId="47" xfId="0" applyNumberFormat="1" applyFont="1" applyFill="1" applyBorder="1" applyAlignment="1" applyProtection="1">
      <alignment horizontal="center" vertical="center"/>
      <protection hidden="1"/>
    </xf>
    <xf numFmtId="14" fontId="27" fillId="7" borderId="48" xfId="0" applyNumberFormat="1" applyFont="1" applyFill="1" applyBorder="1" applyAlignment="1" applyProtection="1">
      <alignment vertical="center"/>
      <protection hidden="1"/>
    </xf>
    <xf numFmtId="14" fontId="27" fillId="7" borderId="49" xfId="0" applyNumberFormat="1" applyFont="1" applyFill="1" applyBorder="1" applyAlignment="1" applyProtection="1">
      <alignment vertical="center"/>
      <protection hidden="1"/>
    </xf>
    <xf numFmtId="0" fontId="27" fillId="7" borderId="30" xfId="0" applyFont="1" applyFill="1" applyBorder="1" applyAlignment="1" applyProtection="1">
      <alignment horizontal="center" vertical="center"/>
      <protection locked="0"/>
    </xf>
    <xf numFmtId="0" fontId="27" fillId="7" borderId="31" xfId="0" applyFont="1" applyFill="1" applyBorder="1" applyAlignment="1" applyProtection="1">
      <alignment horizontal="center" vertical="center"/>
      <protection locked="0"/>
    </xf>
    <xf numFmtId="0" fontId="27" fillId="7" borderId="33" xfId="0" applyFont="1" applyFill="1" applyBorder="1" applyAlignment="1" applyProtection="1">
      <alignment horizontal="center" vertical="center"/>
      <protection locked="0"/>
    </xf>
    <xf numFmtId="14" fontId="27" fillId="7" borderId="50" xfId="0" applyNumberFormat="1" applyFont="1" applyFill="1" applyBorder="1" applyAlignment="1" applyProtection="1">
      <alignment horizontal="center" vertical="center"/>
      <protection hidden="1"/>
    </xf>
    <xf numFmtId="0" fontId="27" fillId="7" borderId="51" xfId="0" applyFont="1" applyFill="1" applyBorder="1" applyAlignment="1" applyProtection="1">
      <alignment vertical="center"/>
      <protection hidden="1"/>
    </xf>
    <xf numFmtId="0" fontId="27" fillId="7" borderId="52" xfId="0" applyFont="1" applyFill="1" applyBorder="1" applyAlignment="1" applyProtection="1">
      <alignment vertical="center"/>
      <protection hidden="1"/>
    </xf>
    <xf numFmtId="0" fontId="27" fillId="7" borderId="53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Alignment="1" applyProtection="1">
      <alignment vertical="center"/>
      <protection hidden="1"/>
    </xf>
    <xf numFmtId="0" fontId="27" fillId="7" borderId="54" xfId="0" applyFont="1" applyFill="1" applyBorder="1" applyAlignment="1" applyProtection="1">
      <alignment vertical="center"/>
      <protection hidden="1"/>
    </xf>
    <xf numFmtId="0" fontId="27" fillId="7" borderId="53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0" fontId="1" fillId="7" borderId="38" xfId="0" applyNumberFormat="1" applyFont="1" applyFill="1" applyBorder="1" applyAlignment="1" applyProtection="1">
      <alignment horizontal="left" vertical="center"/>
      <protection locked="0"/>
    </xf>
    <xf numFmtId="170" fontId="0" fillId="7" borderId="54" xfId="0" applyNumberForma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vertical="center"/>
      <protection hidden="1"/>
    </xf>
    <xf numFmtId="0" fontId="27" fillId="0" borderId="26" xfId="0" applyFont="1" applyBorder="1" applyAlignment="1" applyProtection="1">
      <alignment vertical="center"/>
      <protection hidden="1"/>
    </xf>
    <xf numFmtId="0" fontId="27" fillId="7" borderId="47" xfId="0" applyFont="1" applyFill="1" applyBorder="1" applyAlignment="1" applyProtection="1">
      <alignment horizontal="center" vertical="center"/>
      <protection hidden="1"/>
    </xf>
    <xf numFmtId="0" fontId="27" fillId="7" borderId="48" xfId="0" applyFont="1" applyFill="1" applyBorder="1" applyAlignment="1" applyProtection="1">
      <alignment vertical="center"/>
      <protection hidden="1"/>
    </xf>
    <xf numFmtId="0" fontId="27" fillId="7" borderId="49" xfId="0" applyFont="1" applyFill="1" applyBorder="1" applyAlignment="1" applyProtection="1">
      <alignment vertical="center"/>
      <protection hidden="1"/>
    </xf>
    <xf numFmtId="0" fontId="33" fillId="6" borderId="40" xfId="1" applyFont="1" applyFill="1" applyBorder="1" applyAlignment="1" applyProtection="1">
      <alignment horizontal="center" vertical="center"/>
      <protection hidden="1"/>
    </xf>
    <xf numFmtId="0" fontId="33" fillId="6" borderId="41" xfId="1" applyFont="1" applyFill="1" applyBorder="1" applyAlignment="1" applyProtection="1">
      <alignment horizontal="center" vertical="center"/>
      <protection hidden="1"/>
    </xf>
    <xf numFmtId="0" fontId="33" fillId="6" borderId="42" xfId="1" applyFont="1" applyFill="1" applyBorder="1" applyAlignment="1" applyProtection="1">
      <alignment horizontal="center" vertical="center"/>
      <protection hidden="1"/>
    </xf>
    <xf numFmtId="0" fontId="2" fillId="7" borderId="30" xfId="1" applyFill="1" applyBorder="1" applyAlignment="1" applyProtection="1">
      <alignment horizontal="left" vertical="center"/>
      <protection locked="0"/>
    </xf>
    <xf numFmtId="0" fontId="27" fillId="7" borderId="30" xfId="0" applyFont="1" applyFill="1" applyBorder="1" applyAlignment="1" applyProtection="1">
      <alignment vertical="center"/>
      <protection locked="0"/>
    </xf>
    <xf numFmtId="0" fontId="27" fillId="7" borderId="31" xfId="0" applyFont="1" applyFill="1" applyBorder="1" applyAlignment="1" applyProtection="1">
      <alignment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vertical="center"/>
      <protection locked="0"/>
    </xf>
    <xf numFmtId="0" fontId="27" fillId="7" borderId="28" xfId="0" applyFont="1" applyFill="1" applyBorder="1" applyAlignment="1" applyProtection="1">
      <alignment vertical="center"/>
      <protection locked="0"/>
    </xf>
    <xf numFmtId="169" fontId="27" fillId="7" borderId="0" xfId="0" applyNumberFormat="1" applyFont="1" applyFill="1" applyAlignment="1" applyProtection="1">
      <alignment horizontal="left" vertical="center"/>
      <protection locked="0"/>
    </xf>
    <xf numFmtId="0" fontId="27" fillId="0" borderId="24" xfId="0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49" fontId="2" fillId="7" borderId="30" xfId="1" applyNumberFormat="1" applyFill="1" applyBorder="1" applyAlignment="1" applyProtection="1">
      <alignment horizontal="left" vertical="center"/>
      <protection locked="0"/>
    </xf>
    <xf numFmtId="49" fontId="27" fillId="7" borderId="30" xfId="0" applyNumberFormat="1" applyFont="1" applyFill="1" applyBorder="1" applyAlignment="1" applyProtection="1">
      <alignment vertical="center"/>
      <protection locked="0"/>
    </xf>
    <xf numFmtId="49" fontId="27" fillId="7" borderId="31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5" xfId="0" applyFont="1" applyBorder="1" applyAlignment="1" applyProtection="1">
      <alignment horizontal="center" vertical="center" textRotation="90"/>
      <protection hidden="1"/>
    </xf>
    <xf numFmtId="0" fontId="0" fillId="0" borderId="8" xfId="0" applyBorder="1" applyAlignment="1" applyProtection="1">
      <alignment horizontal="center" textRotation="90"/>
      <protection hidden="1"/>
    </xf>
    <xf numFmtId="0" fontId="37" fillId="0" borderId="5" xfId="0" applyFont="1" applyBorder="1" applyAlignment="1" applyProtection="1">
      <alignment horizontal="center" vertical="center" textRotation="90"/>
      <protection hidden="1"/>
    </xf>
    <xf numFmtId="0" fontId="0" fillId="0" borderId="6" xfId="0" applyBorder="1" applyAlignment="1" applyProtection="1">
      <alignment horizontal="center" textRotation="90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171" fontId="11" fillId="0" borderId="0" xfId="0" applyNumberFormat="1" applyFont="1" applyAlignment="1" applyProtection="1">
      <alignment horizontal="center" vertical="center"/>
      <protection hidden="1"/>
    </xf>
    <xf numFmtId="171" fontId="52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 applyProtection="1">
      <alignment horizontal="right" vertical="center"/>
      <protection hidden="1"/>
    </xf>
    <xf numFmtId="166" fontId="0" fillId="0" borderId="0" xfId="0" applyNumberFormat="1" applyAlignment="1">
      <alignment horizontal="right" vertical="center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 applyProtection="1">
      <alignment horizontal="right" vertical="center"/>
      <protection hidden="1"/>
    </xf>
    <xf numFmtId="0" fontId="53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6" fillId="9" borderId="5" xfId="0" applyFont="1" applyFill="1" applyBorder="1" applyAlignment="1" applyProtection="1">
      <alignment horizontal="center" vertical="center" wrapText="1"/>
      <protection hidden="1"/>
    </xf>
    <xf numFmtId="0" fontId="7" fillId="9" borderId="15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7" fillId="9" borderId="5" xfId="0" applyFont="1" applyFill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/>
      <protection hidden="1"/>
    </xf>
    <xf numFmtId="0" fontId="41" fillId="0" borderId="7" xfId="0" applyFont="1" applyBorder="1" applyAlignment="1" applyProtection="1">
      <alignment horizontal="center" vertical="center"/>
      <protection hidden="1"/>
    </xf>
    <xf numFmtId="0" fontId="41" fillId="0" borderId="7" xfId="0" applyFont="1" applyBorder="1" applyAlignment="1" applyProtection="1">
      <alignment vertical="center"/>
      <protection hidden="1"/>
    </xf>
    <xf numFmtId="0" fontId="40" fillId="0" borderId="5" xfId="0" applyFont="1" applyBorder="1" applyAlignment="1" applyProtection="1">
      <alignment horizontal="center" vertical="center" wrapText="1"/>
      <protection hidden="1"/>
    </xf>
    <xf numFmtId="0" fontId="46" fillId="0" borderId="8" xfId="0" applyFont="1" applyBorder="1" applyAlignment="1" applyProtection="1">
      <alignment horizontal="center" vertical="center" wrapText="1"/>
      <protection hidden="1"/>
    </xf>
    <xf numFmtId="0" fontId="46" fillId="0" borderId="6" xfId="0" applyFont="1" applyBorder="1" applyAlignment="1">
      <alignment vertical="center" wrapText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9" fillId="0" borderId="9" xfId="0" applyFont="1" applyBorder="1" applyAlignment="1" applyProtection="1">
      <alignment horizontal="center" vertical="center"/>
      <protection hidden="1"/>
    </xf>
    <xf numFmtId="0" fontId="49" fillId="0" borderId="9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7" fillId="0" borderId="3" xfId="0" applyFont="1" applyBorder="1" applyAlignment="1" applyProtection="1">
      <alignment horizontal="center" vertical="center"/>
      <protection hidden="1"/>
    </xf>
    <xf numFmtId="0" fontId="46" fillId="0" borderId="7" xfId="0" applyFont="1" applyBorder="1" applyAlignment="1" applyProtection="1">
      <alignment horizontal="center" vertical="center"/>
      <protection hidden="1"/>
    </xf>
    <xf numFmtId="0" fontId="46" fillId="0" borderId="4" xfId="0" applyFont="1" applyBorder="1" applyAlignment="1" applyProtection="1">
      <alignment horizontal="center" vertical="center"/>
      <protection hidden="1"/>
    </xf>
    <xf numFmtId="0" fontId="45" fillId="0" borderId="3" xfId="0" applyFont="1" applyBorder="1" applyAlignment="1" applyProtection="1">
      <alignment horizontal="center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7" xfId="0" applyFont="1" applyBorder="1" applyAlignment="1" applyProtection="1">
      <alignment vertical="center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vertical="center" wrapText="1"/>
      <protection hidden="1"/>
    </xf>
    <xf numFmtId="0" fontId="40" fillId="0" borderId="2" xfId="0" applyFont="1" applyBorder="1" applyAlignment="1" applyProtection="1">
      <alignment vertical="center" wrapText="1"/>
      <protection hidden="1"/>
    </xf>
    <xf numFmtId="0" fontId="40" fillId="0" borderId="12" xfId="0" applyFont="1" applyBorder="1" applyAlignment="1" applyProtection="1">
      <alignment vertical="center" wrapText="1"/>
      <protection hidden="1"/>
    </xf>
    <xf numFmtId="0" fontId="40" fillId="0" borderId="11" xfId="0" applyFont="1" applyBorder="1" applyAlignment="1" applyProtection="1">
      <alignment vertical="center" wrapText="1"/>
      <protection hidden="1"/>
    </xf>
    <xf numFmtId="0" fontId="40" fillId="0" borderId="14" xfId="0" applyFont="1" applyBorder="1" applyAlignment="1" applyProtection="1">
      <alignment vertical="center" wrapText="1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0" fillId="9" borderId="4" xfId="0" applyFill="1" applyBorder="1" applyAlignment="1" applyProtection="1">
      <alignment horizontal="center" vertical="center"/>
      <protection hidden="1"/>
    </xf>
    <xf numFmtId="0" fontId="11" fillId="10" borderId="3" xfId="0" applyFont="1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ard" xfId="0" builtinId="0"/>
  </cellStyles>
  <dxfs count="104">
    <dxf>
      <font>
        <color auto="1"/>
        <name val="Cambria"/>
        <scheme val="none"/>
      </font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  <color rgb="FFC0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  <color rgb="FFC00000"/>
      </font>
      <fill>
        <patternFill>
          <bgColor theme="0" tint="-4.9989318521683403E-2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lor theme="1"/>
      </font>
      <fill>
        <patternFill>
          <bgColor rgb="FF92D050"/>
        </patternFill>
      </fill>
      <border>
        <left/>
        <right/>
        <top/>
        <bottom/>
        <vertical/>
        <horizontal/>
      </border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color theme="0"/>
      </font>
    </dxf>
    <dxf>
      <font>
        <color theme="1"/>
      </font>
      <fill>
        <patternFill>
          <bgColor rgb="FF92D05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b/>
        <i/>
        <color rgb="FF002060"/>
      </font>
    </dxf>
    <dxf>
      <font>
        <color theme="1"/>
      </font>
    </dxf>
    <dxf>
      <font>
        <color rgb="FF002060"/>
      </font>
    </dxf>
    <dxf>
      <font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</dxf>
    <dxf>
      <font>
        <b/>
        <i/>
        <color rgb="FF002060"/>
      </font>
    </dxf>
    <dxf>
      <font>
        <color theme="0"/>
      </font>
    </dxf>
    <dxf>
      <font>
        <color theme="1"/>
      </font>
      <fill>
        <patternFill>
          <bgColor rgb="FFCCFFC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fill>
        <patternFill>
          <bgColor rgb="FFCC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2F2F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99CC"/>
        </patternFill>
      </fill>
    </dxf>
    <dxf>
      <font>
        <b/>
        <i/>
        <color rgb="FFC00000"/>
      </font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b/>
        <i/>
        <color rgb="FF9C0006"/>
      </font>
      <fill>
        <patternFill patternType="none">
          <bgColor indexed="65"/>
        </patternFill>
      </fill>
    </dxf>
    <dxf>
      <font>
        <color theme="1"/>
      </font>
      <fill>
        <patternFill>
          <bgColor rgb="FF92D050"/>
        </patternFill>
      </fill>
      <border>
        <left/>
        <right/>
        <top/>
        <bottom/>
        <vertical/>
        <horizontal/>
      </border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color theme="0"/>
      </font>
    </dxf>
    <dxf>
      <font>
        <color theme="1"/>
      </font>
      <fill>
        <patternFill>
          <bgColor rgb="FF92D05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b/>
        <i/>
        <color rgb="FF002060"/>
      </font>
    </dxf>
    <dxf>
      <font>
        <color theme="1"/>
      </font>
    </dxf>
    <dxf>
      <font>
        <color rgb="FF002060"/>
      </font>
    </dxf>
    <dxf>
      <font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</dxf>
    <dxf>
      <font>
        <b/>
        <i/>
        <color rgb="FF002060"/>
      </font>
    </dxf>
    <dxf>
      <font>
        <color theme="0"/>
      </font>
    </dxf>
    <dxf>
      <font>
        <color theme="1"/>
      </font>
      <fill>
        <patternFill>
          <bgColor rgb="FFCCFFC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fill>
        <patternFill>
          <bgColor rgb="FFCC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2F2F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99CC"/>
        </patternFill>
      </fill>
    </dxf>
    <dxf>
      <font>
        <b/>
        <i/>
        <color rgb="FFC00000"/>
      </font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</dxf>
    <dxf>
      <font>
        <color theme="1"/>
      </font>
      <fill>
        <patternFill>
          <bgColor rgb="FF92D050"/>
        </patternFill>
      </fill>
      <border>
        <left/>
        <right/>
        <top/>
        <bottom/>
        <vertical/>
        <horizontal/>
      </border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color theme="0"/>
      </font>
    </dxf>
    <dxf>
      <font>
        <color theme="1"/>
      </font>
      <fill>
        <patternFill>
          <bgColor rgb="FF92D05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b/>
        <i/>
        <color rgb="FF002060"/>
      </font>
    </dxf>
    <dxf>
      <font>
        <color theme="1"/>
      </font>
    </dxf>
    <dxf>
      <font>
        <color rgb="FF002060"/>
      </font>
    </dxf>
    <dxf>
      <font>
        <color theme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</dxf>
    <dxf>
      <font>
        <b/>
        <i/>
        <color rgb="FF002060"/>
      </font>
    </dxf>
    <dxf>
      <font>
        <color theme="0"/>
      </font>
    </dxf>
    <dxf>
      <font>
        <color theme="1"/>
      </font>
      <fill>
        <patternFill>
          <bgColor rgb="FFCCFFC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1"/>
      </font>
      <fill>
        <patternFill>
          <bgColor rgb="FFCC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2F2F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99CC"/>
        </patternFill>
      </fill>
    </dxf>
    <dxf>
      <font>
        <b/>
        <i/>
        <color rgb="FF9C0006"/>
      </font>
      <fill>
        <patternFill patternType="none">
          <bgColor indexed="65"/>
        </patternFill>
      </fill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b/>
        <i/>
        <color rgb="FF002060"/>
      </font>
    </dxf>
    <dxf>
      <font>
        <color theme="0" tint="-4.9989318521683403E-2"/>
      </font>
      <fill>
        <patternFill patternType="solid">
          <bgColor rgb="FF000000"/>
        </patternFill>
      </fill>
    </dxf>
  </dxfs>
  <tableStyles count="0" defaultTableStyle="TableStyleMedium9" defaultPivotStyle="PivotStyleLight16"/>
  <colors>
    <mruColors>
      <color rgb="FFFFC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tie@sportwandelschool.nl?subject=Vergeet%20niet%20het%20inschrijfformulier%20A4D%20mee%20te%20zenden%20als%20bijlage?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33"/>
  <sheetViews>
    <sheetView showGridLines="0" showZeros="0" workbookViewId="0">
      <selection sqref="A1:N1"/>
    </sheetView>
  </sheetViews>
  <sheetFormatPr defaultColWidth="9.09765625" defaultRowHeight="13" x14ac:dyDescent="0.2"/>
  <cols>
    <col min="1" max="1" width="15.69921875" style="65" customWidth="1"/>
    <col min="2" max="2" width="42.09765625" style="65" customWidth="1"/>
    <col min="3" max="5" width="11.296875" style="65" customWidth="1"/>
    <col min="6" max="6" width="39.3984375" style="65" customWidth="1"/>
    <col min="7" max="7" width="11" style="65" customWidth="1"/>
    <col min="8" max="16384" width="9.09765625" style="65"/>
  </cols>
  <sheetData>
    <row r="1" spans="1:14" ht="17" x14ac:dyDescent="0.2">
      <c r="A1" s="229" t="s">
        <v>139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8.25" customHeight="1" thickBot="1" x14ac:dyDescent="0.25"/>
    <row r="3" spans="1:14" ht="13.5" thickTop="1" x14ac:dyDescent="0.2">
      <c r="B3" s="72"/>
      <c r="C3" s="231" t="s">
        <v>117</v>
      </c>
      <c r="D3" s="232"/>
      <c r="E3" s="233"/>
    </row>
    <row r="4" spans="1:14" x14ac:dyDescent="0.2">
      <c r="B4" s="73" t="s">
        <v>124</v>
      </c>
      <c r="C4" s="243"/>
      <c r="D4" s="244"/>
      <c r="E4" s="245"/>
      <c r="F4" s="66" t="s">
        <v>113</v>
      </c>
      <c r="G4" s="68">
        <f>SUM('5 KM'!T4,'10 KM'!U4,'15 KM'!U43)</f>
        <v>0</v>
      </c>
    </row>
    <row r="5" spans="1:14" x14ac:dyDescent="0.2">
      <c r="B5" s="73" t="s">
        <v>125</v>
      </c>
      <c r="C5" s="243"/>
      <c r="D5" s="244"/>
      <c r="E5" s="245"/>
    </row>
    <row r="6" spans="1:14" x14ac:dyDescent="0.2">
      <c r="B6" s="73" t="s">
        <v>126</v>
      </c>
      <c r="C6" s="118"/>
      <c r="D6" s="227"/>
      <c r="E6" s="228"/>
      <c r="F6" s="66" t="s">
        <v>114</v>
      </c>
      <c r="G6" s="68">
        <f>C18*Organisatie!E17</f>
        <v>0</v>
      </c>
      <c r="H6" s="69" t="s">
        <v>143</v>
      </c>
    </row>
    <row r="7" spans="1:14" x14ac:dyDescent="0.2">
      <c r="B7" s="73" t="s">
        <v>127</v>
      </c>
      <c r="C7" s="204"/>
      <c r="D7" s="205"/>
      <c r="E7" s="206"/>
    </row>
    <row r="8" spans="1:14" ht="13.5" thickBot="1" x14ac:dyDescent="0.25">
      <c r="B8" s="74" t="s">
        <v>128</v>
      </c>
      <c r="C8" s="249"/>
      <c r="D8" s="250"/>
      <c r="E8" s="251"/>
      <c r="F8" s="67" t="s">
        <v>115</v>
      </c>
      <c r="G8" s="71">
        <f>SUM(G4:G6)</f>
        <v>0</v>
      </c>
      <c r="H8" s="69" t="s">
        <v>135</v>
      </c>
    </row>
    <row r="9" spans="1:14" ht="10" customHeight="1" thickTop="1" thickBot="1" x14ac:dyDescent="0.25">
      <c r="B9" s="67"/>
      <c r="C9" s="78"/>
      <c r="D9" s="78"/>
      <c r="E9" s="78"/>
      <c r="F9" s="66"/>
      <c r="G9" s="103"/>
    </row>
    <row r="10" spans="1:14" ht="13.5" thickTop="1" x14ac:dyDescent="0.2">
      <c r="B10" s="72"/>
      <c r="C10" s="231" t="s">
        <v>105</v>
      </c>
      <c r="D10" s="247"/>
      <c r="E10" s="248"/>
      <c r="I10" s="70"/>
      <c r="J10" s="70"/>
      <c r="K10" s="70"/>
      <c r="L10" s="70"/>
    </row>
    <row r="11" spans="1:14" x14ac:dyDescent="0.2">
      <c r="B11" s="73" t="s">
        <v>116</v>
      </c>
      <c r="C11" s="243"/>
      <c r="D11" s="244"/>
      <c r="E11" s="245"/>
    </row>
    <row r="12" spans="1:14" x14ac:dyDescent="0.2">
      <c r="B12" s="73" t="s">
        <v>122</v>
      </c>
      <c r="C12" s="243"/>
      <c r="D12" s="244"/>
      <c r="E12" s="245"/>
    </row>
    <row r="13" spans="1:14" x14ac:dyDescent="0.2">
      <c r="B13" s="73" t="s">
        <v>123</v>
      </c>
      <c r="C13" s="246"/>
      <c r="D13" s="205"/>
      <c r="E13" s="206"/>
      <c r="F13" s="252" t="s">
        <v>106</v>
      </c>
    </row>
    <row r="14" spans="1:14" x14ac:dyDescent="0.2">
      <c r="B14" s="73" t="s">
        <v>121</v>
      </c>
      <c r="C14" s="204"/>
      <c r="D14" s="205"/>
      <c r="E14" s="206"/>
      <c r="F14" s="253"/>
    </row>
    <row r="15" spans="1:14" ht="13.5" thickBot="1" x14ac:dyDescent="0.25">
      <c r="B15" s="74" t="s">
        <v>120</v>
      </c>
      <c r="C15" s="240"/>
      <c r="D15" s="241"/>
      <c r="E15" s="242"/>
    </row>
    <row r="16" spans="1:14" ht="9" customHeight="1" thickTop="1" thickBot="1" x14ac:dyDescent="0.25">
      <c r="B16" s="67"/>
      <c r="C16" s="67"/>
      <c r="D16" s="67"/>
      <c r="E16" s="67"/>
    </row>
    <row r="17" spans="2:9" ht="12.75" customHeight="1" thickTop="1" x14ac:dyDescent="0.2">
      <c r="B17" s="75"/>
      <c r="C17" s="231" t="s">
        <v>107</v>
      </c>
      <c r="D17" s="232"/>
      <c r="E17" s="233"/>
    </row>
    <row r="18" spans="2:9" ht="13.5" thickBot="1" x14ac:dyDescent="0.25">
      <c r="B18" s="74" t="s">
        <v>145</v>
      </c>
      <c r="C18" s="216"/>
      <c r="D18" s="216"/>
      <c r="E18" s="217"/>
    </row>
    <row r="19" spans="2:9" ht="9" customHeight="1" thickTop="1" thickBot="1" x14ac:dyDescent="0.25">
      <c r="B19" s="67"/>
      <c r="C19" s="104"/>
      <c r="D19" s="104"/>
      <c r="E19" s="104"/>
    </row>
    <row r="20" spans="2:9" ht="14" thickTop="1" thickBot="1" x14ac:dyDescent="0.25">
      <c r="B20" s="76" t="s">
        <v>104</v>
      </c>
      <c r="C20" s="218">
        <f>Organisatie!E11</f>
        <v>0</v>
      </c>
      <c r="D20" s="218"/>
      <c r="E20" s="218"/>
      <c r="F20" s="77" t="s">
        <v>144</v>
      </c>
    </row>
    <row r="21" spans="2:9" ht="9" customHeight="1" thickTop="1" thickBot="1" x14ac:dyDescent="0.25"/>
    <row r="22" spans="2:9" ht="13.5" thickTop="1" x14ac:dyDescent="0.2">
      <c r="C22" s="99" t="s">
        <v>108</v>
      </c>
      <c r="D22" s="100" t="s">
        <v>109</v>
      </c>
      <c r="E22" s="101" t="s">
        <v>110</v>
      </c>
    </row>
    <row r="23" spans="2:9" ht="13.5" thickBot="1" x14ac:dyDescent="0.25">
      <c r="B23" s="67" t="s">
        <v>140</v>
      </c>
      <c r="C23" s="79">
        <f>IF('5 KM'!T4&gt;1,"O",0)</f>
        <v>0</v>
      </c>
      <c r="D23" s="80">
        <f>IF('10 KM'!T4&gt;1,"O",0)</f>
        <v>0</v>
      </c>
      <c r="E23" s="81">
        <f>IF('15 KM'!T4&gt;1,"O",0)</f>
        <v>0</v>
      </c>
    </row>
    <row r="24" spans="2:9" ht="9" customHeight="1" thickTop="1" thickBot="1" x14ac:dyDescent="0.25"/>
    <row r="25" spans="2:9" ht="14" thickTop="1" thickBot="1" x14ac:dyDescent="0.25">
      <c r="B25" s="67" t="s">
        <v>132</v>
      </c>
      <c r="C25" s="213"/>
      <c r="D25" s="214"/>
      <c r="E25" s="215"/>
    </row>
    <row r="26" spans="2:9" ht="9" customHeight="1" thickTop="1" thickBot="1" x14ac:dyDescent="0.25"/>
    <row r="27" spans="2:9" ht="14" thickTop="1" thickBot="1" x14ac:dyDescent="0.25">
      <c r="B27" s="67" t="s">
        <v>111</v>
      </c>
      <c r="C27" s="234" t="str">
        <f>Organisatie!E27</f>
        <v>V2023.15</v>
      </c>
      <c r="D27" s="235"/>
      <c r="E27" s="236"/>
      <c r="G27" s="207" t="s">
        <v>142</v>
      </c>
      <c r="H27" s="208"/>
      <c r="I27" s="209"/>
    </row>
    <row r="28" spans="2:9" ht="9" customHeight="1" thickTop="1" thickBot="1" x14ac:dyDescent="0.25">
      <c r="G28" s="210"/>
      <c r="H28" s="211"/>
      <c r="I28" s="212"/>
    </row>
    <row r="29" spans="2:9" ht="13.5" thickTop="1" x14ac:dyDescent="0.2">
      <c r="B29" s="67" t="s">
        <v>118</v>
      </c>
      <c r="C29" s="219">
        <f>Organisatie!E7</f>
        <v>45089</v>
      </c>
      <c r="D29" s="220"/>
      <c r="E29" s="221"/>
      <c r="G29" s="210"/>
      <c r="H29" s="211"/>
      <c r="I29" s="212"/>
    </row>
    <row r="30" spans="2:9" x14ac:dyDescent="0.2">
      <c r="B30" s="67" t="s">
        <v>129</v>
      </c>
      <c r="C30" s="222" t="str">
        <f>Organisatie!E4</f>
        <v>HRTC</v>
      </c>
      <c r="D30" s="223"/>
      <c r="E30" s="224"/>
      <c r="G30" s="210"/>
      <c r="H30" s="211"/>
      <c r="I30" s="212"/>
    </row>
    <row r="31" spans="2:9" x14ac:dyDescent="0.2">
      <c r="B31" s="67" t="s">
        <v>130</v>
      </c>
      <c r="C31" s="225" t="str">
        <f>Organisatie!D5</f>
        <v>Holenweg 14 D  |</v>
      </c>
      <c r="D31" s="226"/>
      <c r="E31" s="133" t="str">
        <f>Organisatie!E5</f>
        <v>1624 PB</v>
      </c>
      <c r="G31" s="210"/>
      <c r="H31" s="211"/>
      <c r="I31" s="212"/>
    </row>
    <row r="32" spans="2:9" ht="13.5" thickBot="1" x14ac:dyDescent="0.25">
      <c r="B32" s="67" t="s">
        <v>119</v>
      </c>
      <c r="C32" s="202" t="s">
        <v>6</v>
      </c>
      <c r="D32" s="203"/>
      <c r="E32" s="102"/>
      <c r="G32" s="237" t="s">
        <v>141</v>
      </c>
      <c r="H32" s="238"/>
      <c r="I32" s="239"/>
    </row>
    <row r="33" ht="13.5" thickTop="1" x14ac:dyDescent="0.2"/>
  </sheetData>
  <sheetProtection algorithmName="SHA-512" hashValue="NtZOG/a3HQF7bwDoZ5We9PZx+A6VoCPax0HlJYJxpPO8qm4CHeG/hFgKm/ZYYeYyVyr6BHm67Wy4X9bIrY1hcQ==" saltValue="0cjJsMGeXtU+P8wLyt0nIQ==" spinCount="100000" sheet="1" objects="1" scenarios="1"/>
  <mergeCells count="25">
    <mergeCell ref="D6:E6"/>
    <mergeCell ref="A1:N1"/>
    <mergeCell ref="C17:E17"/>
    <mergeCell ref="C27:E27"/>
    <mergeCell ref="G32:I32"/>
    <mergeCell ref="C15:E15"/>
    <mergeCell ref="C3:E3"/>
    <mergeCell ref="C4:E4"/>
    <mergeCell ref="C5:E5"/>
    <mergeCell ref="C11:E11"/>
    <mergeCell ref="C12:E12"/>
    <mergeCell ref="C13:E13"/>
    <mergeCell ref="C7:E7"/>
    <mergeCell ref="C10:E10"/>
    <mergeCell ref="C8:E8"/>
    <mergeCell ref="F13:F14"/>
    <mergeCell ref="C32:D32"/>
    <mergeCell ref="C14:E14"/>
    <mergeCell ref="G27:I31"/>
    <mergeCell ref="C25:E25"/>
    <mergeCell ref="C18:E18"/>
    <mergeCell ref="C20:E20"/>
    <mergeCell ref="C29:E29"/>
    <mergeCell ref="C30:E30"/>
    <mergeCell ref="C31:D31"/>
  </mergeCells>
  <conditionalFormatting sqref="C9:E9">
    <cfRule type="expression" dxfId="103" priority="17" stopIfTrue="1">
      <formula>C9&gt;1</formula>
    </cfRule>
  </conditionalFormatting>
  <conditionalFormatting sqref="F6">
    <cfRule type="expression" dxfId="102" priority="12">
      <formula>G6&gt;0</formula>
    </cfRule>
  </conditionalFormatting>
  <conditionalFormatting sqref="G6">
    <cfRule type="expression" dxfId="101" priority="11" stopIfTrue="1">
      <formula>G6&gt;0</formula>
    </cfRule>
  </conditionalFormatting>
  <conditionalFormatting sqref="H6">
    <cfRule type="expression" dxfId="100" priority="10" stopIfTrue="1">
      <formula>G6&gt;0</formula>
    </cfRule>
  </conditionalFormatting>
  <conditionalFormatting sqref="F4">
    <cfRule type="expression" dxfId="99" priority="5">
      <formula>F4&gt;0</formula>
    </cfRule>
  </conditionalFormatting>
  <conditionalFormatting sqref="G4">
    <cfRule type="expression" dxfId="98" priority="4">
      <formula>G4&gt;0</formula>
    </cfRule>
  </conditionalFormatting>
  <conditionalFormatting sqref="F8">
    <cfRule type="expression" dxfId="97" priority="3">
      <formula>F8&gt;0</formula>
    </cfRule>
  </conditionalFormatting>
  <conditionalFormatting sqref="G8">
    <cfRule type="expression" dxfId="96" priority="2">
      <formula>G8&gt;0</formula>
    </cfRule>
  </conditionalFormatting>
  <conditionalFormatting sqref="H8">
    <cfRule type="expression" dxfId="95" priority="1">
      <formula>G8&gt;0</formula>
    </cfRule>
  </conditionalFormatting>
  <hyperlinks>
    <hyperlink ref="G32:I32" r:id="rId1" display="Open hier uw mailprogramma." xr:uid="{7D6B3207-5F7A-49B8-BDB6-FE430721554C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1"/>
  <dimension ref="A1:BQ504"/>
  <sheetViews>
    <sheetView showGridLines="0" showZeros="0" workbookViewId="0">
      <pane xSplit="1" ySplit="11" topLeftCell="B12" activePane="bottomRight" state="frozenSplit"/>
      <selection pane="topRight" activeCell="B1" sqref="B1"/>
      <selection pane="bottomLeft" activeCell="C14" sqref="C14"/>
      <selection pane="bottomRight" activeCell="B12" sqref="B12"/>
    </sheetView>
  </sheetViews>
  <sheetFormatPr defaultColWidth="9.09765625" defaultRowHeight="11.25" customHeight="1" x14ac:dyDescent="0.25"/>
  <cols>
    <col min="1" max="1" width="3.69921875" style="9" bestFit="1" customWidth="1"/>
    <col min="2" max="2" width="9.296875" style="9" customWidth="1"/>
    <col min="3" max="3" width="9" style="9" customWidth="1"/>
    <col min="4" max="4" width="9.69921875" style="9" customWidth="1"/>
    <col min="5" max="5" width="11.69921875" style="9" customWidth="1"/>
    <col min="6" max="6" width="8.8984375" style="11" customWidth="1"/>
    <col min="7" max="7" width="14.69921875" style="9" customWidth="1"/>
    <col min="8" max="8" width="8" style="9" customWidth="1"/>
    <col min="9" max="9" width="13.09765625" style="9" customWidth="1"/>
    <col min="10" max="10" width="8.09765625" style="9" customWidth="1"/>
    <col min="11" max="11" width="11.59765625" style="9" customWidth="1"/>
    <col min="12" max="14" width="3.69921875" style="9" hidden="1" customWidth="1"/>
    <col min="15" max="15" width="3.69921875" style="146" hidden="1" customWidth="1"/>
    <col min="16" max="16" width="3.69921875" style="9" hidden="1" customWidth="1"/>
    <col min="17" max="17" width="3.69921875" style="149" hidden="1" customWidth="1"/>
    <col min="18" max="18" width="7.8984375" style="146" customWidth="1"/>
    <col min="19" max="19" width="9" style="21" customWidth="1"/>
    <col min="20" max="20" width="7.59765625" style="21" customWidth="1"/>
    <col min="21" max="21" width="6.296875" style="21" customWidth="1"/>
    <col min="22" max="22" width="1.69921875" style="9" customWidth="1"/>
    <col min="23" max="23" width="7.69921875" style="9" hidden="1" customWidth="1"/>
    <col min="24" max="24" width="7.69921875" style="23" hidden="1" customWidth="1"/>
    <col min="25" max="25" width="11.69921875" style="23" hidden="1" customWidth="1"/>
    <col min="26" max="26" width="13.59765625" style="23" hidden="1" customWidth="1"/>
    <col min="27" max="27" width="11.69921875" style="23" hidden="1" customWidth="1"/>
    <col min="28" max="28" width="3.69921875" style="23" hidden="1" customWidth="1"/>
    <col min="29" max="29" width="19.296875" style="23" hidden="1" customWidth="1"/>
    <col min="30" max="30" width="5.59765625" style="23" hidden="1" customWidth="1"/>
    <col min="31" max="34" width="11.69921875" style="23" hidden="1" customWidth="1"/>
    <col min="35" max="35" width="11.69921875" style="9" hidden="1" customWidth="1"/>
    <col min="36" max="37" width="9.59765625" style="13" hidden="1" customWidth="1"/>
    <col min="38" max="38" width="32.59765625" style="40" customWidth="1"/>
    <col min="39" max="39" width="9" style="9" hidden="1" customWidth="1"/>
    <col min="40" max="40" width="9.09765625" style="98" hidden="1" customWidth="1"/>
    <col min="41" max="41" width="16.69921875" style="9" hidden="1" customWidth="1"/>
    <col min="42" max="42" width="30.296875" style="9" hidden="1" customWidth="1"/>
    <col min="43" max="44" width="9.09765625" style="9" hidden="1" customWidth="1"/>
    <col min="45" max="46" width="9.09765625" style="9" customWidth="1"/>
    <col min="47" max="47" width="9.09765625" style="18" customWidth="1"/>
    <col min="48" max="48" width="9.09765625" style="20" customWidth="1"/>
    <col min="49" max="50" width="9.09765625" style="9" customWidth="1"/>
    <col min="51" max="51" width="15.59765625" style="9" customWidth="1"/>
    <col min="52" max="60" width="9.09765625" style="9" customWidth="1"/>
    <col min="61" max="16384" width="9.09765625" style="9"/>
  </cols>
  <sheetData>
    <row r="1" spans="1:69" s="1" customFormat="1" ht="18" customHeight="1" x14ac:dyDescent="0.2">
      <c r="B1" s="281" t="s">
        <v>74</v>
      </c>
      <c r="C1" s="282"/>
      <c r="D1" s="282"/>
      <c r="E1" s="282"/>
      <c r="F1" s="282"/>
      <c r="G1" s="282"/>
      <c r="H1" s="282"/>
      <c r="I1" s="2" t="s">
        <v>6</v>
      </c>
      <c r="J1" s="3">
        <f>Organisatie!E7</f>
        <v>45089</v>
      </c>
      <c r="L1" s="275"/>
      <c r="M1" s="276"/>
      <c r="N1" s="276"/>
      <c r="P1" s="267" t="s">
        <v>169</v>
      </c>
      <c r="Q1" s="269" t="s">
        <v>148</v>
      </c>
      <c r="S1" s="21"/>
      <c r="T1" s="22"/>
      <c r="X1" s="21" t="s">
        <v>193</v>
      </c>
      <c r="Y1" s="84">
        <f>IF(Organisatie!E14,1,0)</f>
        <v>1</v>
      </c>
      <c r="Z1" s="21" t="s">
        <v>149</v>
      </c>
      <c r="AA1" s="84">
        <f>Organisatie!E16</f>
        <v>1</v>
      </c>
      <c r="AM1" s="8"/>
      <c r="AN1" s="97"/>
      <c r="AP1" s="5"/>
      <c r="AU1" s="40"/>
      <c r="AV1" s="9"/>
      <c r="AX1" s="85"/>
      <c r="AY1" s="86"/>
      <c r="BA1" s="4"/>
      <c r="BB1" s="5"/>
      <c r="BC1" s="85"/>
      <c r="BD1" s="85"/>
      <c r="BE1" s="85"/>
      <c r="BF1" s="85"/>
      <c r="BO1" s="6"/>
      <c r="BP1" s="6"/>
      <c r="BQ1" s="7"/>
    </row>
    <row r="2" spans="1:69" ht="12.65" customHeight="1" x14ac:dyDescent="0.25">
      <c r="F2" s="10" t="s">
        <v>152</v>
      </c>
      <c r="G2" s="12"/>
      <c r="J2" s="10" t="s">
        <v>101</v>
      </c>
      <c r="P2" s="268"/>
      <c r="Q2" s="268"/>
      <c r="R2" s="9"/>
      <c r="T2" s="147"/>
      <c r="U2" s="9"/>
      <c r="X2" s="21" t="s">
        <v>194</v>
      </c>
      <c r="Y2" s="84">
        <v>0</v>
      </c>
      <c r="Z2" s="21" t="s">
        <v>195</v>
      </c>
      <c r="AA2" s="31">
        <v>0</v>
      </c>
      <c r="AB2" s="9"/>
      <c r="AC2" s="9"/>
      <c r="AD2" s="9"/>
      <c r="AE2" s="9"/>
      <c r="AF2" s="9"/>
      <c r="AG2" s="9"/>
      <c r="AH2" s="9"/>
      <c r="AJ2" s="9"/>
      <c r="AK2" s="9"/>
      <c r="AL2" s="9"/>
      <c r="AM2" s="18"/>
      <c r="AP2" s="19"/>
      <c r="AU2" s="87"/>
      <c r="AV2" s="9"/>
      <c r="AW2" s="23"/>
      <c r="AX2" s="11"/>
      <c r="AY2" s="11"/>
      <c r="AZ2" s="14"/>
      <c r="BA2" s="15"/>
      <c r="BB2" s="16"/>
      <c r="BC2" s="14"/>
      <c r="BD2" s="14"/>
      <c r="BE2" s="14"/>
      <c r="BF2" s="14"/>
      <c r="BO2" s="13"/>
      <c r="BP2" s="13"/>
      <c r="BQ2" s="17"/>
    </row>
    <row r="3" spans="1:69" ht="12.65" customHeight="1" x14ac:dyDescent="0.25">
      <c r="D3" s="21" t="s">
        <v>174</v>
      </c>
      <c r="E3" s="265">
        <f>IF('School + contact adres'!C23="O",'School + contact adres'!C4,0)</f>
        <v>0</v>
      </c>
      <c r="F3" s="266"/>
      <c r="G3" s="82"/>
      <c r="H3" s="21" t="s">
        <v>178</v>
      </c>
      <c r="I3" s="265">
        <f>IF('School + contact adres'!C23="O",'School + contact adres'!C11,0)</f>
        <v>0</v>
      </c>
      <c r="J3" s="266"/>
      <c r="K3" s="149"/>
      <c r="M3" s="149"/>
      <c r="N3" s="149"/>
      <c r="P3" s="268"/>
      <c r="Q3" s="268"/>
      <c r="R3" s="9"/>
      <c r="T3" s="149"/>
      <c r="U3" s="9"/>
      <c r="X3" s="21"/>
      <c r="Z3" s="9"/>
      <c r="AA3" s="9"/>
      <c r="AB3" s="9"/>
      <c r="AC3" s="9"/>
      <c r="AD3" s="9"/>
      <c r="AE3" s="9"/>
      <c r="AF3" s="9"/>
      <c r="AG3" s="9"/>
      <c r="AH3" s="9"/>
      <c r="AJ3" s="9"/>
      <c r="AK3" s="9"/>
      <c r="AL3" s="13" t="s">
        <v>136</v>
      </c>
      <c r="AM3" s="25"/>
      <c r="AU3" s="40"/>
      <c r="AV3" s="9"/>
      <c r="AW3" s="23"/>
      <c r="AX3" s="117"/>
      <c r="AY3" s="11"/>
      <c r="BB3" s="16"/>
      <c r="BC3" s="14"/>
      <c r="BD3" s="14"/>
      <c r="BE3" s="14"/>
      <c r="BF3" s="14"/>
      <c r="BG3" s="23"/>
    </row>
    <row r="4" spans="1:69" ht="12.65" customHeight="1" x14ac:dyDescent="0.2">
      <c r="D4" s="21" t="s">
        <v>175</v>
      </c>
      <c r="E4" s="265">
        <f>IF('School + contact adres'!C23="O",'School + contact adres'!C5,0)</f>
        <v>0</v>
      </c>
      <c r="F4" s="266"/>
      <c r="G4" s="82"/>
      <c r="H4" s="21" t="s">
        <v>179</v>
      </c>
      <c r="I4" s="265">
        <f>IF('School + contact adres'!C23="O",'School + contact adres'!C12,0)</f>
        <v>0</v>
      </c>
      <c r="J4" s="266"/>
      <c r="P4" s="268"/>
      <c r="Q4" s="268"/>
      <c r="R4" s="279" t="s">
        <v>200</v>
      </c>
      <c r="S4" s="280"/>
      <c r="T4" s="277">
        <f>SUM(Organisatie!E15*J316)-SUM(T313,U313)</f>
        <v>0</v>
      </c>
      <c r="U4" s="27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J4" s="9"/>
      <c r="AK4" s="9"/>
      <c r="AL4" s="9"/>
      <c r="AM4" s="25"/>
      <c r="AU4" s="88"/>
      <c r="AV4" s="9"/>
      <c r="AW4" s="23"/>
      <c r="AX4" s="117"/>
      <c r="AY4" s="11"/>
      <c r="AZ4" s="14"/>
      <c r="BA4" s="11"/>
      <c r="BB4" s="26"/>
      <c r="BC4" s="14"/>
      <c r="BD4" s="14"/>
      <c r="BE4" s="14"/>
      <c r="BF4" s="14"/>
      <c r="BG4" s="23"/>
      <c r="BI4" s="13"/>
      <c r="BJ4" s="13"/>
      <c r="BK4" s="13"/>
      <c r="BL4" s="27"/>
      <c r="BM4" s="23"/>
      <c r="BN4" s="23"/>
    </row>
    <row r="5" spans="1:69" ht="12.65" customHeight="1" x14ac:dyDescent="0.2">
      <c r="D5" s="21" t="s">
        <v>176</v>
      </c>
      <c r="E5" s="37">
        <f>IF('School + contact adres'!C23="O",'School + contact adres'!C6,0)</f>
        <v>0</v>
      </c>
      <c r="F5" s="37">
        <f>IF('School + contact adres'!C23="O",'School + contact adres'!D6,0)</f>
        <v>0</v>
      </c>
      <c r="G5" s="82"/>
      <c r="H5" s="21" t="s">
        <v>180</v>
      </c>
      <c r="I5" s="265">
        <f>IF('School + contact adres'!C23="O",'School + contact adres'!C13,0)</f>
        <v>0</v>
      </c>
      <c r="J5" s="266"/>
      <c r="K5" s="288" t="s">
        <v>164</v>
      </c>
      <c r="P5" s="268"/>
      <c r="Q5" s="268"/>
      <c r="R5" s="9"/>
      <c r="T5" s="9"/>
      <c r="U5" s="9"/>
      <c r="X5" s="9"/>
      <c r="Y5" s="9"/>
      <c r="Z5" s="9"/>
      <c r="AA5" s="9"/>
      <c r="AB5" s="9"/>
      <c r="AC5" s="9"/>
      <c r="AD5" s="9"/>
      <c r="AE5" s="9"/>
      <c r="AF5" s="9"/>
      <c r="AH5" s="257" t="s">
        <v>97</v>
      </c>
      <c r="AI5" s="258"/>
      <c r="AJ5" s="63">
        <f>Organisatie!E14</f>
        <v>7</v>
      </c>
      <c r="AK5" s="9"/>
      <c r="AL5" s="9"/>
      <c r="AM5" s="29"/>
      <c r="AU5" s="9"/>
      <c r="AV5" s="9"/>
      <c r="AW5" s="23"/>
      <c r="AZ5" s="23"/>
      <c r="BA5" s="23"/>
      <c r="BB5" s="28"/>
      <c r="BC5" s="23"/>
      <c r="BD5" s="23"/>
      <c r="BE5" s="14"/>
      <c r="BF5" s="23"/>
      <c r="BG5" s="23"/>
      <c r="BI5" s="13"/>
      <c r="BJ5" s="13"/>
      <c r="BK5" s="13"/>
      <c r="BL5" s="27"/>
    </row>
    <row r="6" spans="1:69" ht="12.65" customHeight="1" x14ac:dyDescent="0.2">
      <c r="D6" s="21" t="s">
        <v>177</v>
      </c>
      <c r="E6" s="37">
        <f>IF('School + contact adres'!C23="O",'School + contact adres'!C22,0)</f>
        <v>0</v>
      </c>
      <c r="F6" s="22"/>
      <c r="G6" s="82"/>
      <c r="H6" s="21" t="s">
        <v>181</v>
      </c>
      <c r="I6" s="265">
        <f>IF('School + contact adres'!C23="O",'School + contact adres'!C14,0)</f>
        <v>0</v>
      </c>
      <c r="J6" s="266"/>
      <c r="K6" s="255"/>
      <c r="P6" s="268"/>
      <c r="Q6" s="268"/>
      <c r="R6" s="9"/>
      <c r="S6" s="9"/>
      <c r="X6" s="9"/>
      <c r="Y6" s="9"/>
      <c r="Z6" s="9"/>
      <c r="AA6" s="9"/>
      <c r="AB6" s="9"/>
      <c r="AC6" s="9"/>
      <c r="AD6" s="9"/>
      <c r="AE6" s="9"/>
      <c r="AF6" s="9"/>
      <c r="AH6" s="257" t="s">
        <v>102</v>
      </c>
      <c r="AI6" s="258"/>
      <c r="AJ6" s="63">
        <f>Organisatie!E15</f>
        <v>8</v>
      </c>
      <c r="AK6" s="9"/>
      <c r="AL6" s="9"/>
      <c r="AM6" s="30"/>
      <c r="AW6" s="14"/>
      <c r="AZ6" s="23"/>
      <c r="BA6" s="23"/>
      <c r="BB6" s="28"/>
      <c r="BC6" s="23"/>
      <c r="BD6" s="23"/>
      <c r="BE6" s="14"/>
      <c r="BF6" s="23"/>
      <c r="BG6" s="23"/>
      <c r="BI6" s="13"/>
      <c r="BJ6" s="13"/>
      <c r="BK6" s="13"/>
      <c r="BL6" s="27"/>
    </row>
    <row r="7" spans="1:69" ht="12.65" customHeight="1" x14ac:dyDescent="0.2">
      <c r="B7" s="289" t="s">
        <v>150</v>
      </c>
      <c r="C7" s="285" t="s">
        <v>158</v>
      </c>
      <c r="D7" s="284"/>
      <c r="E7" s="44">
        <f>Organisatie!E11</f>
        <v>0</v>
      </c>
      <c r="F7" s="148"/>
      <c r="G7" s="82"/>
      <c r="H7" s="21" t="s">
        <v>203</v>
      </c>
      <c r="I7" s="265">
        <f>IF('School + contact adres'!C23="O",'School + contact adres'!C15,0)</f>
        <v>0</v>
      </c>
      <c r="J7" s="266"/>
      <c r="K7" s="255"/>
      <c r="P7" s="268"/>
      <c r="Q7" s="268"/>
      <c r="R7" s="9"/>
      <c r="W7" s="14"/>
      <c r="X7" s="150" t="s">
        <v>70</v>
      </c>
      <c r="Y7" s="150">
        <f>IF(B12="V",1,2)</f>
        <v>2</v>
      </c>
      <c r="AC7" s="9"/>
      <c r="AD7" s="9"/>
      <c r="AE7" s="15"/>
      <c r="AF7" s="15"/>
      <c r="AG7" s="27"/>
      <c r="AH7" s="9"/>
      <c r="AJ7" s="9"/>
      <c r="AK7" s="9"/>
      <c r="AL7" s="24"/>
      <c r="AM7" s="25"/>
      <c r="AU7" s="9"/>
      <c r="AV7" s="9"/>
    </row>
    <row r="8" spans="1:69" ht="17.899999999999999" customHeight="1" x14ac:dyDescent="0.2">
      <c r="B8" s="263"/>
      <c r="C8" s="283"/>
      <c r="D8" s="284"/>
      <c r="F8" s="286" t="s">
        <v>151</v>
      </c>
      <c r="G8" s="287"/>
      <c r="H8" s="287"/>
      <c r="I8" s="287"/>
      <c r="K8" s="255"/>
      <c r="P8" s="268"/>
      <c r="Q8" s="268"/>
      <c r="R8" s="271" t="s">
        <v>172</v>
      </c>
      <c r="S8" s="274" t="s">
        <v>137</v>
      </c>
      <c r="T8" s="254" t="s">
        <v>154</v>
      </c>
      <c r="U8" s="254" t="s">
        <v>153</v>
      </c>
      <c r="W8" s="14"/>
      <c r="X8" s="150" t="s">
        <v>71</v>
      </c>
      <c r="Y8" s="150" t="str">
        <f>IF(Y7=1,"J","N")</f>
        <v>N</v>
      </c>
      <c r="AC8" s="9"/>
      <c r="AD8" s="9"/>
      <c r="AE8" s="13"/>
      <c r="AF8" s="13"/>
      <c r="AG8" s="19"/>
      <c r="AH8" s="9"/>
      <c r="AJ8" s="9"/>
      <c r="AK8" s="9"/>
      <c r="AL8" s="24"/>
      <c r="AM8" s="18"/>
    </row>
    <row r="9" spans="1:69" ht="14.25" customHeight="1" x14ac:dyDescent="0.2">
      <c r="A9" s="33"/>
      <c r="B9" s="263"/>
      <c r="C9" s="34"/>
      <c r="D9" s="34"/>
      <c r="E9" s="34"/>
      <c r="F9" s="9"/>
      <c r="J9" s="126"/>
      <c r="K9" s="255"/>
      <c r="L9" s="163"/>
      <c r="M9" s="163"/>
      <c r="N9" s="163"/>
      <c r="P9" s="268"/>
      <c r="Q9" s="268"/>
      <c r="R9" s="272"/>
      <c r="S9" s="255"/>
      <c r="T9" s="255"/>
      <c r="U9" s="255"/>
      <c r="W9" s="14"/>
      <c r="X9" s="14"/>
      <c r="Y9" s="14"/>
      <c r="Z9" s="14"/>
      <c r="AC9" s="35"/>
      <c r="AD9" s="36"/>
      <c r="AE9" s="36"/>
      <c r="AF9" s="36"/>
      <c r="AG9" s="36"/>
      <c r="AH9" s="36"/>
      <c r="AI9" s="36"/>
      <c r="AJ9" s="36"/>
      <c r="AK9" s="36"/>
      <c r="AL9" s="24"/>
      <c r="AM9" s="18"/>
    </row>
    <row r="10" spans="1:69" ht="14.25" customHeight="1" thickBot="1" x14ac:dyDescent="0.25">
      <c r="B10" s="263"/>
      <c r="C10" s="290" t="str">
        <f>Organisatie!D25</f>
        <v>Copyright: © J.J. van Aartsen</v>
      </c>
      <c r="D10" s="291"/>
      <c r="E10" s="291"/>
      <c r="F10" s="291"/>
      <c r="G10" s="291"/>
      <c r="H10" s="38" t="s">
        <v>84</v>
      </c>
      <c r="I10" s="39" t="str">
        <f>Organisatie!E27</f>
        <v>V2023.15</v>
      </c>
      <c r="J10" s="62"/>
      <c r="K10" s="255"/>
      <c r="L10" s="163"/>
      <c r="M10" s="163"/>
      <c r="N10" s="163"/>
      <c r="P10" s="268"/>
      <c r="Q10" s="268"/>
      <c r="R10" s="272"/>
      <c r="S10" s="255"/>
      <c r="T10" s="255"/>
      <c r="U10" s="255"/>
      <c r="W10" s="14"/>
      <c r="X10" s="14"/>
      <c r="Y10" s="14"/>
      <c r="AC10" s="35">
        <v>1</v>
      </c>
      <c r="AD10" s="36">
        <f>AC10+1</f>
        <v>2</v>
      </c>
      <c r="AE10" s="36">
        <f t="shared" ref="AE10:AJ10" si="0">AD10+1</f>
        <v>3</v>
      </c>
      <c r="AF10" s="36">
        <f t="shared" si="0"/>
        <v>4</v>
      </c>
      <c r="AG10" s="36">
        <f t="shared" si="0"/>
        <v>5</v>
      </c>
      <c r="AH10" s="36">
        <f t="shared" si="0"/>
        <v>6</v>
      </c>
      <c r="AI10" s="36">
        <f t="shared" si="0"/>
        <v>7</v>
      </c>
      <c r="AJ10" s="36">
        <f t="shared" si="0"/>
        <v>8</v>
      </c>
      <c r="AK10" s="36">
        <f>SUM(AC10:AJ10)</f>
        <v>36</v>
      </c>
      <c r="AL10" s="24"/>
    </row>
    <row r="11" spans="1:69" s="37" customFormat="1" ht="12.65" customHeight="1" thickTop="1" x14ac:dyDescent="0.2">
      <c r="A11" s="83" t="s">
        <v>1</v>
      </c>
      <c r="B11" s="264"/>
      <c r="C11" s="41" t="s">
        <v>89</v>
      </c>
      <c r="D11" s="41" t="s">
        <v>103</v>
      </c>
      <c r="E11" s="41" t="s">
        <v>85</v>
      </c>
      <c r="F11" s="32" t="s">
        <v>134</v>
      </c>
      <c r="G11" s="42" t="s">
        <v>182</v>
      </c>
      <c r="H11" s="42" t="s">
        <v>86</v>
      </c>
      <c r="I11" s="41" t="s">
        <v>87</v>
      </c>
      <c r="J11" s="32" t="s">
        <v>80</v>
      </c>
      <c r="K11" s="256"/>
      <c r="L11" s="164" t="s">
        <v>165</v>
      </c>
      <c r="M11" s="164" t="s">
        <v>166</v>
      </c>
      <c r="N11" s="164" t="s">
        <v>167</v>
      </c>
      <c r="O11" s="168" t="s">
        <v>147</v>
      </c>
      <c r="P11" s="268"/>
      <c r="Q11" s="270"/>
      <c r="R11" s="273"/>
      <c r="S11" s="256"/>
      <c r="T11" s="256"/>
      <c r="U11" s="256"/>
      <c r="V11" s="9"/>
      <c r="W11" s="136" t="s">
        <v>94</v>
      </c>
      <c r="X11" s="137" t="s">
        <v>95</v>
      </c>
      <c r="Z11" s="130" t="s">
        <v>81</v>
      </c>
      <c r="AA11" s="131"/>
      <c r="AC11" s="43" t="s">
        <v>170</v>
      </c>
      <c r="AD11" s="43" t="s">
        <v>88</v>
      </c>
      <c r="AE11" s="43" t="s">
        <v>69</v>
      </c>
      <c r="AF11" s="43" t="s">
        <v>99</v>
      </c>
      <c r="AG11" s="43" t="s">
        <v>0</v>
      </c>
      <c r="AH11" s="43" t="s">
        <v>2</v>
      </c>
      <c r="AI11" s="43" t="s">
        <v>3</v>
      </c>
      <c r="AJ11" s="43" t="s">
        <v>100</v>
      </c>
      <c r="AK11" s="43" t="s">
        <v>72</v>
      </c>
      <c r="AL11" s="24"/>
      <c r="AN11" s="98"/>
      <c r="AU11" s="44"/>
      <c r="AV11" s="44"/>
    </row>
    <row r="12" spans="1:69" ht="15.75" customHeight="1" x14ac:dyDescent="0.2">
      <c r="A12" s="45">
        <f>SUM($AV$12:AV12)</f>
        <v>0</v>
      </c>
      <c r="B12" s="119"/>
      <c r="C12" s="52"/>
      <c r="D12" s="52"/>
      <c r="E12" s="52"/>
      <c r="F12" s="53"/>
      <c r="G12" s="52"/>
      <c r="H12" s="52"/>
      <c r="I12" s="52"/>
      <c r="J12" s="54"/>
      <c r="K12" s="46"/>
      <c r="L12" s="156">
        <f>IF(K12=Organisatie!$D$20,1,0)</f>
        <v>0</v>
      </c>
      <c r="M12" s="156">
        <f>IF(K12=Organisatie!$D$21,1,0)</f>
        <v>0</v>
      </c>
      <c r="N12" s="156">
        <f>IF(K12=Organisatie!$D$22,1,0)</f>
        <v>0</v>
      </c>
      <c r="O12" s="156">
        <f>IF(K12=Organisatie!$D$23,1,0)</f>
        <v>0</v>
      </c>
      <c r="P12" s="156">
        <f>SUM(L12:O12)</f>
        <v>0</v>
      </c>
      <c r="Q12" s="151">
        <f>IF(K12&gt;3,1,0)</f>
        <v>0</v>
      </c>
      <c r="R12" s="165">
        <f>SUM(T12+U12)</f>
        <v>0</v>
      </c>
      <c r="S12" s="129"/>
      <c r="T12" s="166">
        <f>IF(B12="V",$Y$1,$Y$2)</f>
        <v>0</v>
      </c>
      <c r="U12" s="167">
        <f>IF(S12&gt;1000,1,0*IF(P12=1,1,0))</f>
        <v>0</v>
      </c>
      <c r="V12" s="155"/>
      <c r="W12" s="47">
        <f t="shared" ref="W12:W75" si="1">IF(B12="V",1,0)</f>
        <v>0</v>
      </c>
      <c r="X12" s="47">
        <f t="shared" ref="X12:X75" si="2">IF(B12="N",1,0)</f>
        <v>0</v>
      </c>
      <c r="Y12" s="22"/>
      <c r="Z12" s="48">
        <f>COUNTIF(J11:J312,"1")</f>
        <v>0</v>
      </c>
      <c r="AA12" s="49" t="s">
        <v>4</v>
      </c>
      <c r="AB12" s="22"/>
      <c r="AC12" s="50">
        <f t="shared" ref="AC12:AC75" si="3">IF(B12="V",Y7,0)</f>
        <v>0</v>
      </c>
      <c r="AD12" s="50">
        <f t="shared" ref="AD12:AD75" si="4">IF(C12="",0,$AD$10)</f>
        <v>0</v>
      </c>
      <c r="AE12" s="50">
        <f t="shared" ref="AE12:AE75" si="5">IF(E12="",0,$AE$10)</f>
        <v>0</v>
      </c>
      <c r="AF12" s="50">
        <f t="shared" ref="AF12:AF75" si="6">IF(F12="",0,$AF$10)</f>
        <v>0</v>
      </c>
      <c r="AG12" s="50">
        <f t="shared" ref="AG12:AG75" si="7">IF(G12="",0,$AG$10)</f>
        <v>0</v>
      </c>
      <c r="AH12" s="50">
        <f t="shared" ref="AH12:AH75" si="8">IF(H12="",0,$AH$10)</f>
        <v>0</v>
      </c>
      <c r="AI12" s="50">
        <f t="shared" ref="AI12:AI75" si="9">IF(I12="",0,$AI$10)</f>
        <v>0</v>
      </c>
      <c r="AJ12" s="50">
        <f t="shared" ref="AJ12:AJ75" si="10">IF(J12="",0,$AJ$10)</f>
        <v>0</v>
      </c>
      <c r="AK12" s="51">
        <f t="shared" ref="AK12:AK75" si="11">SUM(AC12:AJ12)</f>
        <v>0</v>
      </c>
      <c r="AL12" s="37" t="str">
        <f t="shared" ref="AL12:AL75" si="12">IF(AK12=$AK$10,$AP$12,$AP$13)</f>
        <v>Er ontbreken nog enkele gegevens!</v>
      </c>
      <c r="AM12" s="11"/>
      <c r="AN12" s="98">
        <f t="shared" ref="AN12:AN75" si="13">IF(E12="",0,1)</f>
        <v>0</v>
      </c>
      <c r="AP12" s="11"/>
      <c r="AQ12" s="11"/>
      <c r="AR12" s="11"/>
      <c r="AS12" s="11"/>
      <c r="AV12" s="20">
        <f t="shared" ref="AV12:AV75" si="14">IF(E12="",0,1)</f>
        <v>0</v>
      </c>
      <c r="AW12" s="11"/>
    </row>
    <row r="13" spans="1:69" ht="15.75" customHeight="1" x14ac:dyDescent="0.2">
      <c r="A13" s="45">
        <f>SUM($AV$12:AV13)</f>
        <v>0</v>
      </c>
      <c r="B13" s="119"/>
      <c r="C13" s="52"/>
      <c r="D13" s="52"/>
      <c r="E13" s="52"/>
      <c r="F13" s="53"/>
      <c r="G13" s="52"/>
      <c r="H13" s="52"/>
      <c r="I13" s="52"/>
      <c r="J13" s="54"/>
      <c r="K13" s="46"/>
      <c r="L13" s="156">
        <f>IF(K13=Organisatie!$D$20,1,0)</f>
        <v>0</v>
      </c>
      <c r="M13" s="156">
        <f>IF(K13=Organisatie!$D$21,1,0)</f>
        <v>0</v>
      </c>
      <c r="N13" s="156">
        <f>IF(K13=Organisatie!$D$22,1,0)</f>
        <v>0</v>
      </c>
      <c r="O13" s="156">
        <f>IF(K13=Organisatie!$D$23,1,0)</f>
        <v>0</v>
      </c>
      <c r="P13" s="156">
        <f t="shared" ref="P13:P76" si="15">SUM(L13:O13)</f>
        <v>0</v>
      </c>
      <c r="Q13" s="157">
        <f t="shared" ref="Q13:Q76" si="16">IF(K13&gt;3,1,0)</f>
        <v>0</v>
      </c>
      <c r="R13" s="152">
        <f t="shared" ref="R13:R76" si="17">SUM(T13+U13)</f>
        <v>0</v>
      </c>
      <c r="S13" s="127"/>
      <c r="T13" s="153">
        <f t="shared" ref="T13:T76" si="18">IF(B13="V",$Y$1,$Y$2)</f>
        <v>0</v>
      </c>
      <c r="U13" s="154">
        <f t="shared" ref="U13:U76" si="19">IF(S13&gt;1000,1,0*IF(P13=1,1,0))</f>
        <v>0</v>
      </c>
      <c r="V13" s="155"/>
      <c r="W13" s="50">
        <f t="shared" si="1"/>
        <v>0</v>
      </c>
      <c r="X13" s="50">
        <f t="shared" si="2"/>
        <v>0</v>
      </c>
      <c r="Y13" s="22"/>
      <c r="Z13" s="48">
        <f>COUNTIF(J12:J312,"2")</f>
        <v>0</v>
      </c>
      <c r="AA13" s="49" t="s">
        <v>7</v>
      </c>
      <c r="AB13" s="22"/>
      <c r="AC13" s="50">
        <f t="shared" si="3"/>
        <v>0</v>
      </c>
      <c r="AD13" s="50">
        <f t="shared" si="4"/>
        <v>0</v>
      </c>
      <c r="AE13" s="50">
        <f t="shared" si="5"/>
        <v>0</v>
      </c>
      <c r="AF13" s="50">
        <f t="shared" si="6"/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51">
        <f t="shared" si="11"/>
        <v>0</v>
      </c>
      <c r="AL13" s="37" t="str">
        <f t="shared" si="12"/>
        <v>Er ontbreken nog enkele gegevens!</v>
      </c>
      <c r="AM13" s="11"/>
      <c r="AN13" s="98">
        <f t="shared" si="13"/>
        <v>0</v>
      </c>
      <c r="AP13" s="11" t="s">
        <v>171</v>
      </c>
      <c r="AQ13" s="11"/>
      <c r="AR13" s="11"/>
      <c r="AS13" s="11"/>
      <c r="AV13" s="20">
        <f t="shared" si="14"/>
        <v>0</v>
      </c>
      <c r="AW13" s="11"/>
      <c r="AX13" s="11"/>
    </row>
    <row r="14" spans="1:69" ht="15.75" customHeight="1" x14ac:dyDescent="0.2">
      <c r="A14" s="45">
        <f>SUM($AV$12:AV14)</f>
        <v>0</v>
      </c>
      <c r="B14" s="119"/>
      <c r="C14" s="52"/>
      <c r="D14" s="52"/>
      <c r="E14" s="52"/>
      <c r="F14" s="53"/>
      <c r="G14" s="52"/>
      <c r="H14" s="52"/>
      <c r="I14" s="52"/>
      <c r="J14" s="54"/>
      <c r="K14" s="46"/>
      <c r="L14" s="156">
        <f>IF(K14=Organisatie!$E$20,1,0)</f>
        <v>0</v>
      </c>
      <c r="M14" s="156">
        <f>IF(K14=Organisatie!$D$21,1,0)</f>
        <v>0</v>
      </c>
      <c r="N14" s="156">
        <f>IF(K14=Organisatie!$D$22,1,0)</f>
        <v>0</v>
      </c>
      <c r="O14" s="156">
        <f>IF(K14=Organisatie!$D$23,1,0)</f>
        <v>0</v>
      </c>
      <c r="P14" s="156">
        <f t="shared" si="15"/>
        <v>0</v>
      </c>
      <c r="Q14" s="157">
        <f t="shared" si="16"/>
        <v>0</v>
      </c>
      <c r="R14" s="152">
        <f t="shared" si="17"/>
        <v>0</v>
      </c>
      <c r="S14" s="127"/>
      <c r="T14" s="153">
        <f t="shared" si="18"/>
        <v>0</v>
      </c>
      <c r="U14" s="154">
        <f t="shared" si="19"/>
        <v>0</v>
      </c>
      <c r="V14" s="155"/>
      <c r="W14" s="50">
        <f t="shared" si="1"/>
        <v>0</v>
      </c>
      <c r="X14" s="50">
        <f t="shared" si="2"/>
        <v>0</v>
      </c>
      <c r="Y14" s="22"/>
      <c r="Z14" s="48">
        <f>COUNTIF(J12:J312,"3")</f>
        <v>0</v>
      </c>
      <c r="AA14" s="49" t="s">
        <v>9</v>
      </c>
      <c r="AB14" s="22"/>
      <c r="AC14" s="50">
        <f t="shared" si="3"/>
        <v>0</v>
      </c>
      <c r="AD14" s="50">
        <f t="shared" si="4"/>
        <v>0</v>
      </c>
      <c r="AE14" s="50">
        <f t="shared" si="5"/>
        <v>0</v>
      </c>
      <c r="AF14" s="50">
        <f t="shared" si="6"/>
        <v>0</v>
      </c>
      <c r="AG14" s="50">
        <f t="shared" si="7"/>
        <v>0</v>
      </c>
      <c r="AH14" s="50">
        <f t="shared" si="8"/>
        <v>0</v>
      </c>
      <c r="AI14" s="50">
        <f t="shared" si="9"/>
        <v>0</v>
      </c>
      <c r="AJ14" s="50">
        <f t="shared" si="10"/>
        <v>0</v>
      </c>
      <c r="AK14" s="51">
        <f t="shared" si="11"/>
        <v>0</v>
      </c>
      <c r="AL14" s="37" t="str">
        <f t="shared" si="12"/>
        <v>Er ontbreken nog enkele gegevens!</v>
      </c>
      <c r="AM14" s="11"/>
      <c r="AN14" s="98">
        <f t="shared" si="13"/>
        <v>0</v>
      </c>
      <c r="AP14" s="23"/>
      <c r="AV14" s="20">
        <f t="shared" si="14"/>
        <v>0</v>
      </c>
      <c r="AW14" s="11"/>
      <c r="AX14" s="11"/>
    </row>
    <row r="15" spans="1:69" ht="15.75" customHeight="1" x14ac:dyDescent="0.2">
      <c r="A15" s="45">
        <f>SUM($AV$12:AV15)</f>
        <v>0</v>
      </c>
      <c r="B15" s="119"/>
      <c r="C15" s="52"/>
      <c r="D15" s="52"/>
      <c r="E15" s="52"/>
      <c r="F15" s="53"/>
      <c r="G15" s="52"/>
      <c r="H15" s="52"/>
      <c r="I15" s="52"/>
      <c r="J15" s="54"/>
      <c r="K15" s="46"/>
      <c r="L15" s="156">
        <f>IF(K15=Organisatie!$E$20,1,0)</f>
        <v>0</v>
      </c>
      <c r="M15" s="156">
        <f>IF(K15=Organisatie!$D$21,1,0)</f>
        <v>0</v>
      </c>
      <c r="N15" s="156">
        <f>IF(K15=Organisatie!$D$22,1,0)</f>
        <v>0</v>
      </c>
      <c r="O15" s="156">
        <f>IF(K15=Organisatie!$D$23,1,0)</f>
        <v>0</v>
      </c>
      <c r="P15" s="156">
        <f t="shared" si="15"/>
        <v>0</v>
      </c>
      <c r="Q15" s="157">
        <f t="shared" si="16"/>
        <v>0</v>
      </c>
      <c r="R15" s="152">
        <f t="shared" si="17"/>
        <v>0</v>
      </c>
      <c r="S15" s="127"/>
      <c r="T15" s="153">
        <f t="shared" si="18"/>
        <v>0</v>
      </c>
      <c r="U15" s="154">
        <f t="shared" si="19"/>
        <v>0</v>
      </c>
      <c r="V15" s="155"/>
      <c r="W15" s="50">
        <f t="shared" si="1"/>
        <v>0</v>
      </c>
      <c r="X15" s="50">
        <f t="shared" si="2"/>
        <v>0</v>
      </c>
      <c r="Y15" s="22"/>
      <c r="Z15" s="48">
        <f>COUNTIF(J12:J312,"4")</f>
        <v>0</v>
      </c>
      <c r="AA15" s="49" t="s">
        <v>11</v>
      </c>
      <c r="AB15" s="22"/>
      <c r="AC15" s="50">
        <f t="shared" si="3"/>
        <v>0</v>
      </c>
      <c r="AD15" s="50">
        <f t="shared" si="4"/>
        <v>0</v>
      </c>
      <c r="AE15" s="50">
        <f t="shared" si="5"/>
        <v>0</v>
      </c>
      <c r="AF15" s="50">
        <f t="shared" si="6"/>
        <v>0</v>
      </c>
      <c r="AG15" s="50">
        <f t="shared" si="7"/>
        <v>0</v>
      </c>
      <c r="AH15" s="50">
        <f t="shared" si="8"/>
        <v>0</v>
      </c>
      <c r="AI15" s="50">
        <f t="shared" si="9"/>
        <v>0</v>
      </c>
      <c r="AJ15" s="50">
        <f t="shared" si="10"/>
        <v>0</v>
      </c>
      <c r="AK15" s="51">
        <f t="shared" si="11"/>
        <v>0</v>
      </c>
      <c r="AL15" s="37" t="str">
        <f t="shared" si="12"/>
        <v>Er ontbreken nog enkele gegevens!</v>
      </c>
      <c r="AM15" s="11"/>
      <c r="AN15" s="98">
        <f t="shared" si="13"/>
        <v>0</v>
      </c>
      <c r="AO15" s="23"/>
      <c r="AP15" s="23"/>
      <c r="AV15" s="20">
        <f t="shared" si="14"/>
        <v>0</v>
      </c>
      <c r="AW15" s="11"/>
      <c r="AX15" s="11"/>
    </row>
    <row r="16" spans="1:69" ht="15.75" customHeight="1" x14ac:dyDescent="0.2">
      <c r="A16" s="45">
        <f>SUM($AV$12:AV16)</f>
        <v>0</v>
      </c>
      <c r="B16" s="119"/>
      <c r="C16" s="52"/>
      <c r="D16" s="52"/>
      <c r="E16" s="52"/>
      <c r="F16" s="53"/>
      <c r="G16" s="52"/>
      <c r="H16" s="52"/>
      <c r="I16" s="52"/>
      <c r="J16" s="54"/>
      <c r="K16" s="46"/>
      <c r="L16" s="156">
        <f>IF(K16=Organisatie!$E$20,1,0)</f>
        <v>0</v>
      </c>
      <c r="M16" s="156">
        <f>IF(K16=Organisatie!$D$21,1,0)</f>
        <v>0</v>
      </c>
      <c r="N16" s="156">
        <f>IF(K16=Organisatie!$D$22,1,0)</f>
        <v>0</v>
      </c>
      <c r="O16" s="156">
        <f>IF(K16=Organisatie!$D$23,1,0)</f>
        <v>0</v>
      </c>
      <c r="P16" s="156">
        <f t="shared" si="15"/>
        <v>0</v>
      </c>
      <c r="Q16" s="157">
        <f t="shared" si="16"/>
        <v>0</v>
      </c>
      <c r="R16" s="152">
        <f t="shared" si="17"/>
        <v>0</v>
      </c>
      <c r="S16" s="127"/>
      <c r="T16" s="153">
        <f t="shared" si="18"/>
        <v>0</v>
      </c>
      <c r="U16" s="154">
        <f t="shared" si="19"/>
        <v>0</v>
      </c>
      <c r="V16" s="155"/>
      <c r="W16" s="50">
        <f t="shared" si="1"/>
        <v>0</v>
      </c>
      <c r="X16" s="50">
        <f t="shared" si="2"/>
        <v>0</v>
      </c>
      <c r="Y16" s="22"/>
      <c r="Z16" s="48">
        <f>COUNTIF(J12:J312,"5")</f>
        <v>0</v>
      </c>
      <c r="AA16" s="49" t="s">
        <v>13</v>
      </c>
      <c r="AB16" s="22"/>
      <c r="AC16" s="50">
        <f t="shared" si="3"/>
        <v>0</v>
      </c>
      <c r="AD16" s="50">
        <f t="shared" si="4"/>
        <v>0</v>
      </c>
      <c r="AE16" s="50">
        <f t="shared" si="5"/>
        <v>0</v>
      </c>
      <c r="AF16" s="50">
        <f t="shared" si="6"/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51">
        <f t="shared" si="11"/>
        <v>0</v>
      </c>
      <c r="AL16" s="37" t="str">
        <f>IF(AK16=$AK$10,$AP$12,$AP$13)</f>
        <v>Er ontbreken nog enkele gegevens!</v>
      </c>
      <c r="AM16" s="11"/>
      <c r="AN16" s="98">
        <f t="shared" si="13"/>
        <v>0</v>
      </c>
      <c r="AO16" s="23"/>
      <c r="AP16" s="23"/>
      <c r="AV16" s="20">
        <f t="shared" si="14"/>
        <v>0</v>
      </c>
      <c r="AW16" s="11"/>
      <c r="AX16" s="11"/>
    </row>
    <row r="17" spans="1:50" ht="15.75" customHeight="1" x14ac:dyDescent="0.2">
      <c r="A17" s="45">
        <f>SUM($AV$12:AV17)</f>
        <v>0</v>
      </c>
      <c r="B17" s="119"/>
      <c r="C17" s="52"/>
      <c r="D17" s="52"/>
      <c r="E17" s="52"/>
      <c r="F17" s="53"/>
      <c r="G17" s="52"/>
      <c r="H17" s="52"/>
      <c r="I17" s="52"/>
      <c r="J17" s="54"/>
      <c r="K17" s="46"/>
      <c r="L17" s="156">
        <f>IF(K17=Organisatie!$E$20,1,0)</f>
        <v>0</v>
      </c>
      <c r="M17" s="156">
        <f>IF(K17=Organisatie!$D$21,1,0)</f>
        <v>0</v>
      </c>
      <c r="N17" s="156">
        <f>IF(K17=Organisatie!$D$22,1,0)</f>
        <v>0</v>
      </c>
      <c r="O17" s="156">
        <f>IF(K17=Organisatie!$D$23,1,0)</f>
        <v>0</v>
      </c>
      <c r="P17" s="156">
        <f t="shared" si="15"/>
        <v>0</v>
      </c>
      <c r="Q17" s="157">
        <f t="shared" si="16"/>
        <v>0</v>
      </c>
      <c r="R17" s="152">
        <f t="shared" si="17"/>
        <v>0</v>
      </c>
      <c r="S17" s="127"/>
      <c r="T17" s="153">
        <f t="shared" si="18"/>
        <v>0</v>
      </c>
      <c r="U17" s="154">
        <f t="shared" si="19"/>
        <v>0</v>
      </c>
      <c r="V17" s="155"/>
      <c r="W17" s="50">
        <f t="shared" si="1"/>
        <v>0</v>
      </c>
      <c r="X17" s="50">
        <f t="shared" si="2"/>
        <v>0</v>
      </c>
      <c r="Y17" s="22"/>
      <c r="Z17" s="48">
        <f>COUNTIF(J12:J312,"6")</f>
        <v>0</v>
      </c>
      <c r="AA17" s="49" t="s">
        <v>15</v>
      </c>
      <c r="AB17" s="22"/>
      <c r="AC17" s="50">
        <f t="shared" si="3"/>
        <v>0</v>
      </c>
      <c r="AD17" s="50">
        <f t="shared" si="4"/>
        <v>0</v>
      </c>
      <c r="AE17" s="50">
        <f t="shared" si="5"/>
        <v>0</v>
      </c>
      <c r="AF17" s="50">
        <f t="shared" si="6"/>
        <v>0</v>
      </c>
      <c r="AG17" s="50">
        <f t="shared" si="7"/>
        <v>0</v>
      </c>
      <c r="AH17" s="50">
        <f t="shared" si="8"/>
        <v>0</v>
      </c>
      <c r="AI17" s="50">
        <f t="shared" si="9"/>
        <v>0</v>
      </c>
      <c r="AJ17" s="50">
        <f t="shared" si="10"/>
        <v>0</v>
      </c>
      <c r="AK17" s="51">
        <f t="shared" si="11"/>
        <v>0</v>
      </c>
      <c r="AL17" s="37" t="str">
        <f t="shared" si="12"/>
        <v>Er ontbreken nog enkele gegevens!</v>
      </c>
      <c r="AM17" s="11"/>
      <c r="AN17" s="98">
        <f t="shared" si="13"/>
        <v>0</v>
      </c>
      <c r="AO17" s="23"/>
      <c r="AP17" s="23"/>
      <c r="AV17" s="20">
        <f t="shared" si="14"/>
        <v>0</v>
      </c>
      <c r="AW17" s="11"/>
      <c r="AX17" s="11"/>
    </row>
    <row r="18" spans="1:50" ht="15.75" customHeight="1" x14ac:dyDescent="0.2">
      <c r="A18" s="45">
        <f>SUM($AV$12:AV18)</f>
        <v>0</v>
      </c>
      <c r="B18" s="119"/>
      <c r="C18" s="52"/>
      <c r="D18" s="52"/>
      <c r="E18" s="52"/>
      <c r="F18" s="53"/>
      <c r="G18" s="52"/>
      <c r="H18" s="52"/>
      <c r="I18" s="52"/>
      <c r="J18" s="54"/>
      <c r="K18" s="46"/>
      <c r="L18" s="156">
        <f>IF(K18=Organisatie!$E$20,1,0)</f>
        <v>0</v>
      </c>
      <c r="M18" s="156">
        <f>IF(K18=Organisatie!$D$21,1,0)</f>
        <v>0</v>
      </c>
      <c r="N18" s="156">
        <f>IF(K18=Organisatie!$D$22,1,0)</f>
        <v>0</v>
      </c>
      <c r="O18" s="156">
        <f>IF(K18=Organisatie!$D$23,1,0)</f>
        <v>0</v>
      </c>
      <c r="P18" s="156">
        <f t="shared" si="15"/>
        <v>0</v>
      </c>
      <c r="Q18" s="157">
        <f t="shared" si="16"/>
        <v>0</v>
      </c>
      <c r="R18" s="152">
        <f t="shared" si="17"/>
        <v>0</v>
      </c>
      <c r="S18" s="127"/>
      <c r="T18" s="153">
        <f t="shared" si="18"/>
        <v>0</v>
      </c>
      <c r="U18" s="154">
        <f t="shared" si="19"/>
        <v>0</v>
      </c>
      <c r="V18" s="155"/>
      <c r="W18" s="50">
        <f t="shared" si="1"/>
        <v>0</v>
      </c>
      <c r="X18" s="50">
        <f t="shared" si="2"/>
        <v>0</v>
      </c>
      <c r="Y18" s="22"/>
      <c r="Z18" s="48">
        <f>COUNTIF(J12:J312,"7")</f>
        <v>0</v>
      </c>
      <c r="AA18" s="49" t="s">
        <v>17</v>
      </c>
      <c r="AB18" s="31"/>
      <c r="AC18" s="50">
        <f t="shared" si="3"/>
        <v>0</v>
      </c>
      <c r="AD18" s="50">
        <f t="shared" si="4"/>
        <v>0</v>
      </c>
      <c r="AE18" s="50">
        <f t="shared" si="5"/>
        <v>0</v>
      </c>
      <c r="AF18" s="50">
        <f t="shared" si="6"/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0</v>
      </c>
      <c r="AK18" s="51">
        <f t="shared" si="11"/>
        <v>0</v>
      </c>
      <c r="AL18" s="37" t="str">
        <f t="shared" si="12"/>
        <v>Er ontbreken nog enkele gegevens!</v>
      </c>
      <c r="AM18" s="11"/>
      <c r="AN18" s="98">
        <f t="shared" si="13"/>
        <v>0</v>
      </c>
      <c r="AO18" s="23"/>
      <c r="AP18" s="23"/>
      <c r="AV18" s="20">
        <f t="shared" si="14"/>
        <v>0</v>
      </c>
      <c r="AW18" s="11"/>
      <c r="AX18" s="11"/>
    </row>
    <row r="19" spans="1:50" ht="15.75" customHeight="1" x14ac:dyDescent="0.2">
      <c r="A19" s="45">
        <f>SUM($AV$12:AV19)</f>
        <v>0</v>
      </c>
      <c r="B19" s="119"/>
      <c r="C19" s="52"/>
      <c r="D19" s="52"/>
      <c r="E19" s="52"/>
      <c r="F19" s="53"/>
      <c r="G19" s="52"/>
      <c r="H19" s="52"/>
      <c r="I19" s="52"/>
      <c r="J19" s="54"/>
      <c r="K19" s="46"/>
      <c r="L19" s="156">
        <f>IF(K19=Organisatie!$E$20,1,0)</f>
        <v>0</v>
      </c>
      <c r="M19" s="156">
        <f>IF(K19=Organisatie!$D$21,1,0)</f>
        <v>0</v>
      </c>
      <c r="N19" s="156">
        <f>IF(K19=Organisatie!$D$22,1,0)</f>
        <v>0</v>
      </c>
      <c r="O19" s="156">
        <f>IF(K19=Organisatie!$D$23,1,0)</f>
        <v>0</v>
      </c>
      <c r="P19" s="156">
        <f t="shared" si="15"/>
        <v>0</v>
      </c>
      <c r="Q19" s="157">
        <f t="shared" si="16"/>
        <v>0</v>
      </c>
      <c r="R19" s="152">
        <f t="shared" si="17"/>
        <v>0</v>
      </c>
      <c r="S19" s="127"/>
      <c r="T19" s="153">
        <f t="shared" si="18"/>
        <v>0</v>
      </c>
      <c r="U19" s="154">
        <f t="shared" si="19"/>
        <v>0</v>
      </c>
      <c r="V19" s="155"/>
      <c r="W19" s="50">
        <f t="shared" si="1"/>
        <v>0</v>
      </c>
      <c r="X19" s="50">
        <f t="shared" si="2"/>
        <v>0</v>
      </c>
      <c r="Y19" s="22"/>
      <c r="Z19" s="48">
        <f>COUNTIF(J12:J312,"8")</f>
        <v>0</v>
      </c>
      <c r="AA19" s="49" t="s">
        <v>19</v>
      </c>
      <c r="AB19" s="31"/>
      <c r="AC19" s="50">
        <f t="shared" si="3"/>
        <v>0</v>
      </c>
      <c r="AD19" s="50">
        <f t="shared" si="4"/>
        <v>0</v>
      </c>
      <c r="AE19" s="50">
        <f t="shared" si="5"/>
        <v>0</v>
      </c>
      <c r="AF19" s="50">
        <f t="shared" si="6"/>
        <v>0</v>
      </c>
      <c r="AG19" s="50">
        <f t="shared" si="7"/>
        <v>0</v>
      </c>
      <c r="AH19" s="50">
        <f t="shared" si="8"/>
        <v>0</v>
      </c>
      <c r="AI19" s="50">
        <f t="shared" si="9"/>
        <v>0</v>
      </c>
      <c r="AJ19" s="50">
        <f t="shared" si="10"/>
        <v>0</v>
      </c>
      <c r="AK19" s="51">
        <f t="shared" si="11"/>
        <v>0</v>
      </c>
      <c r="AL19" s="37" t="str">
        <f t="shared" si="12"/>
        <v>Er ontbreken nog enkele gegevens!</v>
      </c>
      <c r="AM19" s="11"/>
      <c r="AN19" s="98">
        <f t="shared" si="13"/>
        <v>0</v>
      </c>
      <c r="AO19" s="23"/>
      <c r="AP19" s="23"/>
      <c r="AV19" s="20">
        <f t="shared" si="14"/>
        <v>0</v>
      </c>
      <c r="AW19" s="11"/>
      <c r="AX19" s="11"/>
    </row>
    <row r="20" spans="1:50" ht="15.75" customHeight="1" x14ac:dyDescent="0.2">
      <c r="A20" s="45">
        <f>SUM($AV$12:AV20)</f>
        <v>0</v>
      </c>
      <c r="B20" s="119"/>
      <c r="C20" s="52"/>
      <c r="D20" s="52"/>
      <c r="E20" s="52"/>
      <c r="F20" s="53"/>
      <c r="G20" s="52"/>
      <c r="H20" s="52"/>
      <c r="I20" s="52"/>
      <c r="J20" s="54"/>
      <c r="K20" s="46"/>
      <c r="L20" s="156">
        <f>IF(K20=Organisatie!$E$20,1,0)</f>
        <v>0</v>
      </c>
      <c r="M20" s="156">
        <f>IF(K20=Organisatie!$D$21,1,0)</f>
        <v>0</v>
      </c>
      <c r="N20" s="156">
        <f>IF(K20=Organisatie!$D$22,1,0)</f>
        <v>0</v>
      </c>
      <c r="O20" s="156">
        <f>IF(K20=Organisatie!$D$23,1,0)</f>
        <v>0</v>
      </c>
      <c r="P20" s="156">
        <f t="shared" si="15"/>
        <v>0</v>
      </c>
      <c r="Q20" s="157">
        <f t="shared" si="16"/>
        <v>0</v>
      </c>
      <c r="R20" s="152">
        <f t="shared" si="17"/>
        <v>0</v>
      </c>
      <c r="S20" s="127"/>
      <c r="T20" s="153">
        <f t="shared" si="18"/>
        <v>0</v>
      </c>
      <c r="U20" s="154">
        <f t="shared" si="19"/>
        <v>0</v>
      </c>
      <c r="V20" s="155"/>
      <c r="W20" s="50">
        <f t="shared" si="1"/>
        <v>0</v>
      </c>
      <c r="X20" s="50">
        <f t="shared" si="2"/>
        <v>0</v>
      </c>
      <c r="Y20" s="22"/>
      <c r="Z20" s="48">
        <f>COUNTIF(J12:J312,"9")</f>
        <v>0</v>
      </c>
      <c r="AA20" s="49" t="s">
        <v>21</v>
      </c>
      <c r="AB20" s="31"/>
      <c r="AC20" s="50">
        <f t="shared" si="3"/>
        <v>0</v>
      </c>
      <c r="AD20" s="50">
        <f t="shared" si="4"/>
        <v>0</v>
      </c>
      <c r="AE20" s="50">
        <f t="shared" si="5"/>
        <v>0</v>
      </c>
      <c r="AF20" s="50">
        <f t="shared" si="6"/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51">
        <f t="shared" si="11"/>
        <v>0</v>
      </c>
      <c r="AL20" s="37" t="str">
        <f t="shared" si="12"/>
        <v>Er ontbreken nog enkele gegevens!</v>
      </c>
      <c r="AM20" s="11"/>
      <c r="AN20" s="98">
        <f t="shared" si="13"/>
        <v>0</v>
      </c>
      <c r="AO20" s="23"/>
      <c r="AP20" s="23"/>
      <c r="AV20" s="20">
        <f t="shared" si="14"/>
        <v>0</v>
      </c>
      <c r="AW20" s="11"/>
      <c r="AX20" s="11"/>
    </row>
    <row r="21" spans="1:50" ht="15.75" customHeight="1" x14ac:dyDescent="0.2">
      <c r="A21" s="45">
        <f>SUM($AV$12:AV21)</f>
        <v>0</v>
      </c>
      <c r="B21" s="119"/>
      <c r="C21" s="52"/>
      <c r="D21" s="52"/>
      <c r="E21" s="52"/>
      <c r="F21" s="53"/>
      <c r="G21" s="52"/>
      <c r="H21" s="52"/>
      <c r="I21" s="52"/>
      <c r="J21" s="54"/>
      <c r="K21" s="46"/>
      <c r="L21" s="156">
        <f>IF(K21=Organisatie!$E$20,1,0)</f>
        <v>0</v>
      </c>
      <c r="M21" s="156">
        <f>IF(K21=Organisatie!$D$21,1,0)</f>
        <v>0</v>
      </c>
      <c r="N21" s="156">
        <f>IF(K21=Organisatie!$D$22,1,0)</f>
        <v>0</v>
      </c>
      <c r="O21" s="156">
        <f>IF(K21=Organisatie!$D$23,1,0)</f>
        <v>0</v>
      </c>
      <c r="P21" s="156">
        <f t="shared" si="15"/>
        <v>0</v>
      </c>
      <c r="Q21" s="157">
        <f t="shared" si="16"/>
        <v>0</v>
      </c>
      <c r="R21" s="152">
        <f t="shared" si="17"/>
        <v>0</v>
      </c>
      <c r="S21" s="127"/>
      <c r="T21" s="153">
        <f t="shared" si="18"/>
        <v>0</v>
      </c>
      <c r="U21" s="154">
        <f t="shared" si="19"/>
        <v>0</v>
      </c>
      <c r="V21" s="155"/>
      <c r="W21" s="50">
        <f t="shared" si="1"/>
        <v>0</v>
      </c>
      <c r="X21" s="50">
        <f t="shared" si="2"/>
        <v>0</v>
      </c>
      <c r="Y21" s="22"/>
      <c r="Z21" s="48">
        <f>COUNTIF(J12:J312,"10")</f>
        <v>0</v>
      </c>
      <c r="AA21" s="49" t="s">
        <v>23</v>
      </c>
      <c r="AB21" s="22"/>
      <c r="AC21" s="50">
        <f t="shared" si="3"/>
        <v>0</v>
      </c>
      <c r="AD21" s="50">
        <f t="shared" si="4"/>
        <v>0</v>
      </c>
      <c r="AE21" s="50">
        <f t="shared" si="5"/>
        <v>0</v>
      </c>
      <c r="AF21" s="50">
        <f t="shared" si="6"/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51">
        <f t="shared" si="11"/>
        <v>0</v>
      </c>
      <c r="AL21" s="37" t="str">
        <f t="shared" si="12"/>
        <v>Er ontbreken nog enkele gegevens!</v>
      </c>
      <c r="AM21" s="11"/>
      <c r="AN21" s="98">
        <f t="shared" si="13"/>
        <v>0</v>
      </c>
      <c r="AO21" s="23"/>
      <c r="AP21" s="23"/>
      <c r="AV21" s="20">
        <f t="shared" si="14"/>
        <v>0</v>
      </c>
      <c r="AW21" s="11"/>
      <c r="AX21" s="11"/>
    </row>
    <row r="22" spans="1:50" ht="15.75" customHeight="1" x14ac:dyDescent="0.2">
      <c r="A22" s="45">
        <f>SUM($AV$12:AV22)</f>
        <v>0</v>
      </c>
      <c r="B22" s="119"/>
      <c r="C22" s="52"/>
      <c r="D22" s="52"/>
      <c r="E22" s="52"/>
      <c r="F22" s="53"/>
      <c r="G22" s="52"/>
      <c r="H22" s="52"/>
      <c r="I22" s="52"/>
      <c r="J22" s="54"/>
      <c r="K22" s="46"/>
      <c r="L22" s="156">
        <f>IF(K22=Organisatie!$E$20,1,0)</f>
        <v>0</v>
      </c>
      <c r="M22" s="156">
        <f>IF(K22=Organisatie!$D$21,1,0)</f>
        <v>0</v>
      </c>
      <c r="N22" s="156">
        <f>IF(K22=Organisatie!$D$22,1,0)</f>
        <v>0</v>
      </c>
      <c r="O22" s="156">
        <f>IF(K22=Organisatie!$D$23,1,0)</f>
        <v>0</v>
      </c>
      <c r="P22" s="156">
        <f t="shared" si="15"/>
        <v>0</v>
      </c>
      <c r="Q22" s="157">
        <f t="shared" si="16"/>
        <v>0</v>
      </c>
      <c r="R22" s="152">
        <f t="shared" si="17"/>
        <v>0</v>
      </c>
      <c r="S22" s="127"/>
      <c r="T22" s="153">
        <f t="shared" si="18"/>
        <v>0</v>
      </c>
      <c r="U22" s="154">
        <f t="shared" si="19"/>
        <v>0</v>
      </c>
      <c r="V22" s="155"/>
      <c r="W22" s="50">
        <f t="shared" si="1"/>
        <v>0</v>
      </c>
      <c r="X22" s="50">
        <f t="shared" si="2"/>
        <v>0</v>
      </c>
      <c r="Y22" s="22"/>
      <c r="Z22" s="48">
        <f>COUNTIF(J12:J312,"11")</f>
        <v>0</v>
      </c>
      <c r="AA22" s="49" t="s">
        <v>5</v>
      </c>
      <c r="AB22" s="22"/>
      <c r="AC22" s="50">
        <f t="shared" si="3"/>
        <v>0</v>
      </c>
      <c r="AD22" s="50">
        <f t="shared" si="4"/>
        <v>0</v>
      </c>
      <c r="AE22" s="50">
        <f t="shared" si="5"/>
        <v>0</v>
      </c>
      <c r="AF22" s="50">
        <f t="shared" si="6"/>
        <v>0</v>
      </c>
      <c r="AG22" s="50">
        <f t="shared" si="7"/>
        <v>0</v>
      </c>
      <c r="AH22" s="50">
        <f t="shared" si="8"/>
        <v>0</v>
      </c>
      <c r="AI22" s="50">
        <f t="shared" si="9"/>
        <v>0</v>
      </c>
      <c r="AJ22" s="50">
        <f t="shared" si="10"/>
        <v>0</v>
      </c>
      <c r="AK22" s="51">
        <f t="shared" si="11"/>
        <v>0</v>
      </c>
      <c r="AL22" s="37" t="str">
        <f t="shared" si="12"/>
        <v>Er ontbreken nog enkele gegevens!</v>
      </c>
      <c r="AM22" s="11"/>
      <c r="AN22" s="98">
        <f t="shared" si="13"/>
        <v>0</v>
      </c>
      <c r="AO22" s="23"/>
      <c r="AP22" s="23"/>
      <c r="AV22" s="20">
        <f t="shared" si="14"/>
        <v>0</v>
      </c>
      <c r="AW22" s="11"/>
      <c r="AX22" s="11"/>
    </row>
    <row r="23" spans="1:50" ht="15.75" customHeight="1" x14ac:dyDescent="0.2">
      <c r="A23" s="45">
        <f>SUM($AV$12:AV23)</f>
        <v>0</v>
      </c>
      <c r="B23" s="119"/>
      <c r="C23" s="52"/>
      <c r="D23" s="52"/>
      <c r="E23" s="52"/>
      <c r="F23" s="53"/>
      <c r="G23" s="52"/>
      <c r="H23" s="52"/>
      <c r="I23" s="52"/>
      <c r="J23" s="54"/>
      <c r="K23" s="46"/>
      <c r="L23" s="156">
        <f>IF(K23=Organisatie!$E$20,1,0)</f>
        <v>0</v>
      </c>
      <c r="M23" s="156">
        <f>IF(K23=Organisatie!$D$21,1,0)</f>
        <v>0</v>
      </c>
      <c r="N23" s="156">
        <f>IF(K23=Organisatie!$D$22,1,0)</f>
        <v>0</v>
      </c>
      <c r="O23" s="156">
        <f>IF(K23=Organisatie!$D$23,1,0)</f>
        <v>0</v>
      </c>
      <c r="P23" s="156">
        <f t="shared" si="15"/>
        <v>0</v>
      </c>
      <c r="Q23" s="157">
        <f t="shared" si="16"/>
        <v>0</v>
      </c>
      <c r="R23" s="152">
        <f t="shared" si="17"/>
        <v>0</v>
      </c>
      <c r="S23" s="127"/>
      <c r="T23" s="153">
        <f t="shared" si="18"/>
        <v>0</v>
      </c>
      <c r="U23" s="154">
        <f t="shared" si="19"/>
        <v>0</v>
      </c>
      <c r="V23" s="155"/>
      <c r="W23" s="50">
        <f t="shared" si="1"/>
        <v>0</v>
      </c>
      <c r="X23" s="50">
        <f t="shared" si="2"/>
        <v>0</v>
      </c>
      <c r="Y23" s="22"/>
      <c r="Z23" s="48">
        <f>COUNTIF(J12:J312,"12")</f>
        <v>0</v>
      </c>
      <c r="AA23" s="49" t="s">
        <v>8</v>
      </c>
      <c r="AB23" s="22"/>
      <c r="AC23" s="50">
        <f t="shared" si="3"/>
        <v>0</v>
      </c>
      <c r="AD23" s="50">
        <f t="shared" si="4"/>
        <v>0</v>
      </c>
      <c r="AE23" s="50">
        <f t="shared" si="5"/>
        <v>0</v>
      </c>
      <c r="AF23" s="50">
        <f t="shared" si="6"/>
        <v>0</v>
      </c>
      <c r="AG23" s="50">
        <f t="shared" si="7"/>
        <v>0</v>
      </c>
      <c r="AH23" s="50">
        <f t="shared" si="8"/>
        <v>0</v>
      </c>
      <c r="AI23" s="50">
        <f t="shared" si="9"/>
        <v>0</v>
      </c>
      <c r="AJ23" s="50">
        <f t="shared" si="10"/>
        <v>0</v>
      </c>
      <c r="AK23" s="51">
        <f t="shared" si="11"/>
        <v>0</v>
      </c>
      <c r="AL23" s="37" t="str">
        <f t="shared" si="12"/>
        <v>Er ontbreken nog enkele gegevens!</v>
      </c>
      <c r="AM23" s="11"/>
      <c r="AN23" s="98">
        <f t="shared" si="13"/>
        <v>0</v>
      </c>
      <c r="AO23" s="23"/>
      <c r="AP23" s="23"/>
      <c r="AV23" s="20">
        <f t="shared" si="14"/>
        <v>0</v>
      </c>
      <c r="AW23" s="11"/>
      <c r="AX23" s="11"/>
    </row>
    <row r="24" spans="1:50" ht="15.75" customHeight="1" x14ac:dyDescent="0.2">
      <c r="A24" s="45">
        <f>SUM($AV$12:AV24)</f>
        <v>0</v>
      </c>
      <c r="B24" s="119"/>
      <c r="C24" s="52"/>
      <c r="D24" s="52"/>
      <c r="E24" s="52"/>
      <c r="F24" s="53"/>
      <c r="G24" s="52"/>
      <c r="H24" s="52"/>
      <c r="I24" s="52"/>
      <c r="J24" s="54"/>
      <c r="K24" s="46"/>
      <c r="L24" s="156">
        <f>IF(K24=Organisatie!$E$20,1,0)</f>
        <v>0</v>
      </c>
      <c r="M24" s="156">
        <f>IF(K24=Organisatie!$D$21,1,0)</f>
        <v>0</v>
      </c>
      <c r="N24" s="156">
        <f>IF(K24=Organisatie!$D$22,1,0)</f>
        <v>0</v>
      </c>
      <c r="O24" s="156">
        <f>IF(K24=Organisatie!$D$23,1,0)</f>
        <v>0</v>
      </c>
      <c r="P24" s="156">
        <f t="shared" si="15"/>
        <v>0</v>
      </c>
      <c r="Q24" s="157">
        <f t="shared" si="16"/>
        <v>0</v>
      </c>
      <c r="R24" s="152">
        <f t="shared" si="17"/>
        <v>0</v>
      </c>
      <c r="S24" s="127"/>
      <c r="T24" s="153">
        <f t="shared" si="18"/>
        <v>0</v>
      </c>
      <c r="U24" s="154">
        <f t="shared" si="19"/>
        <v>0</v>
      </c>
      <c r="V24" s="155"/>
      <c r="W24" s="50">
        <f t="shared" si="1"/>
        <v>0</v>
      </c>
      <c r="X24" s="50">
        <f t="shared" si="2"/>
        <v>0</v>
      </c>
      <c r="Y24" s="22"/>
      <c r="Z24" s="48">
        <f>COUNTIF(J12:J312,"13")</f>
        <v>0</v>
      </c>
      <c r="AA24" s="49" t="s">
        <v>10</v>
      </c>
      <c r="AB24" s="22"/>
      <c r="AC24" s="50">
        <f t="shared" si="3"/>
        <v>0</v>
      </c>
      <c r="AD24" s="50">
        <f t="shared" si="4"/>
        <v>0</v>
      </c>
      <c r="AE24" s="50">
        <f t="shared" si="5"/>
        <v>0</v>
      </c>
      <c r="AF24" s="50">
        <f t="shared" si="6"/>
        <v>0</v>
      </c>
      <c r="AG24" s="50">
        <f t="shared" si="7"/>
        <v>0</v>
      </c>
      <c r="AH24" s="50">
        <f t="shared" si="8"/>
        <v>0</v>
      </c>
      <c r="AI24" s="50">
        <f t="shared" si="9"/>
        <v>0</v>
      </c>
      <c r="AJ24" s="50">
        <f t="shared" si="10"/>
        <v>0</v>
      </c>
      <c r="AK24" s="51">
        <f t="shared" si="11"/>
        <v>0</v>
      </c>
      <c r="AL24" s="37" t="str">
        <f t="shared" si="12"/>
        <v>Er ontbreken nog enkele gegevens!</v>
      </c>
      <c r="AM24" s="11"/>
      <c r="AN24" s="98">
        <f t="shared" si="13"/>
        <v>0</v>
      </c>
      <c r="AV24" s="20">
        <f t="shared" si="14"/>
        <v>0</v>
      </c>
      <c r="AW24" s="11"/>
      <c r="AX24" s="11"/>
    </row>
    <row r="25" spans="1:50" ht="15.75" customHeight="1" x14ac:dyDescent="0.2">
      <c r="A25" s="45">
        <f>SUM($AV$12:AV25)</f>
        <v>0</v>
      </c>
      <c r="B25" s="119"/>
      <c r="C25" s="52"/>
      <c r="D25" s="52"/>
      <c r="E25" s="52"/>
      <c r="F25" s="53"/>
      <c r="G25" s="52"/>
      <c r="H25" s="52"/>
      <c r="I25" s="52"/>
      <c r="J25" s="54"/>
      <c r="K25" s="46"/>
      <c r="L25" s="156">
        <f>IF(K25=Organisatie!$E$20,1,0)</f>
        <v>0</v>
      </c>
      <c r="M25" s="156">
        <f>IF(K25=Organisatie!$D$21,1,0)</f>
        <v>0</v>
      </c>
      <c r="N25" s="156">
        <f>IF(K25=Organisatie!$D$22,1,0)</f>
        <v>0</v>
      </c>
      <c r="O25" s="156">
        <f>IF(K25=Organisatie!$D$23,1,0)</f>
        <v>0</v>
      </c>
      <c r="P25" s="156">
        <f t="shared" si="15"/>
        <v>0</v>
      </c>
      <c r="Q25" s="157">
        <f t="shared" si="16"/>
        <v>0</v>
      </c>
      <c r="R25" s="152">
        <f t="shared" si="17"/>
        <v>0</v>
      </c>
      <c r="S25" s="127"/>
      <c r="T25" s="153">
        <f t="shared" si="18"/>
        <v>0</v>
      </c>
      <c r="U25" s="154">
        <f t="shared" si="19"/>
        <v>0</v>
      </c>
      <c r="V25" s="155"/>
      <c r="W25" s="50">
        <f t="shared" si="1"/>
        <v>0</v>
      </c>
      <c r="X25" s="50">
        <f t="shared" si="2"/>
        <v>0</v>
      </c>
      <c r="Y25" s="22"/>
      <c r="Z25" s="48">
        <f>COUNTIF(J12:J312,"14")</f>
        <v>0</v>
      </c>
      <c r="AA25" s="49" t="s">
        <v>12</v>
      </c>
      <c r="AB25" s="22"/>
      <c r="AC25" s="50">
        <f t="shared" si="3"/>
        <v>0</v>
      </c>
      <c r="AD25" s="50">
        <f t="shared" si="4"/>
        <v>0</v>
      </c>
      <c r="AE25" s="50">
        <f t="shared" si="5"/>
        <v>0</v>
      </c>
      <c r="AF25" s="50">
        <f t="shared" si="6"/>
        <v>0</v>
      </c>
      <c r="AG25" s="50">
        <f t="shared" si="7"/>
        <v>0</v>
      </c>
      <c r="AH25" s="50">
        <f t="shared" si="8"/>
        <v>0</v>
      </c>
      <c r="AI25" s="50">
        <f t="shared" si="9"/>
        <v>0</v>
      </c>
      <c r="AJ25" s="50">
        <f t="shared" si="10"/>
        <v>0</v>
      </c>
      <c r="AK25" s="51">
        <f t="shared" si="11"/>
        <v>0</v>
      </c>
      <c r="AL25" s="37" t="str">
        <f t="shared" si="12"/>
        <v>Er ontbreken nog enkele gegevens!</v>
      </c>
      <c r="AM25" s="11"/>
      <c r="AN25" s="98">
        <f t="shared" si="13"/>
        <v>0</v>
      </c>
      <c r="AV25" s="20">
        <f t="shared" si="14"/>
        <v>0</v>
      </c>
      <c r="AW25" s="11"/>
      <c r="AX25" s="11"/>
    </row>
    <row r="26" spans="1:50" ht="15.75" customHeight="1" x14ac:dyDescent="0.2">
      <c r="A26" s="45">
        <f>SUM($AV$12:AV26)</f>
        <v>0</v>
      </c>
      <c r="B26" s="119"/>
      <c r="C26" s="52"/>
      <c r="D26" s="52"/>
      <c r="E26" s="52"/>
      <c r="F26" s="53"/>
      <c r="G26" s="52"/>
      <c r="H26" s="52"/>
      <c r="I26" s="52"/>
      <c r="J26" s="54"/>
      <c r="K26" s="46"/>
      <c r="L26" s="156">
        <f>IF(K26=Organisatie!$E$20,1,0)</f>
        <v>0</v>
      </c>
      <c r="M26" s="156">
        <f>IF(K26=Organisatie!$D$21,1,0)</f>
        <v>0</v>
      </c>
      <c r="N26" s="156">
        <f>IF(K26=Organisatie!$D$22,1,0)</f>
        <v>0</v>
      </c>
      <c r="O26" s="156">
        <f>IF(K26=Organisatie!$D$23,1,0)</f>
        <v>0</v>
      </c>
      <c r="P26" s="156">
        <f t="shared" si="15"/>
        <v>0</v>
      </c>
      <c r="Q26" s="157">
        <f t="shared" si="16"/>
        <v>0</v>
      </c>
      <c r="R26" s="152">
        <f t="shared" si="17"/>
        <v>0</v>
      </c>
      <c r="S26" s="127"/>
      <c r="T26" s="153">
        <f t="shared" si="18"/>
        <v>0</v>
      </c>
      <c r="U26" s="154">
        <f t="shared" si="19"/>
        <v>0</v>
      </c>
      <c r="V26" s="155"/>
      <c r="W26" s="50">
        <f t="shared" si="1"/>
        <v>0</v>
      </c>
      <c r="X26" s="50">
        <f t="shared" si="2"/>
        <v>0</v>
      </c>
      <c r="Y26" s="22"/>
      <c r="Z26" s="48">
        <f>COUNTIF(J12:J312,"15")</f>
        <v>0</v>
      </c>
      <c r="AA26" s="49" t="s">
        <v>14</v>
      </c>
      <c r="AB26" s="22"/>
      <c r="AC26" s="50">
        <f t="shared" si="3"/>
        <v>0</v>
      </c>
      <c r="AD26" s="50">
        <f t="shared" si="4"/>
        <v>0</v>
      </c>
      <c r="AE26" s="50">
        <f t="shared" si="5"/>
        <v>0</v>
      </c>
      <c r="AF26" s="50">
        <f t="shared" si="6"/>
        <v>0</v>
      </c>
      <c r="AG26" s="50">
        <f t="shared" si="7"/>
        <v>0</v>
      </c>
      <c r="AH26" s="50">
        <f t="shared" si="8"/>
        <v>0</v>
      </c>
      <c r="AI26" s="50">
        <f t="shared" si="9"/>
        <v>0</v>
      </c>
      <c r="AJ26" s="50">
        <f t="shared" si="10"/>
        <v>0</v>
      </c>
      <c r="AK26" s="51">
        <f t="shared" si="11"/>
        <v>0</v>
      </c>
      <c r="AL26" s="37" t="str">
        <f t="shared" si="12"/>
        <v>Er ontbreken nog enkele gegevens!</v>
      </c>
      <c r="AM26" s="11"/>
      <c r="AN26" s="98">
        <f t="shared" si="13"/>
        <v>0</v>
      </c>
      <c r="AV26" s="20">
        <f t="shared" si="14"/>
        <v>0</v>
      </c>
      <c r="AW26" s="11"/>
      <c r="AX26" s="11"/>
    </row>
    <row r="27" spans="1:50" ht="15.75" customHeight="1" x14ac:dyDescent="0.2">
      <c r="A27" s="45">
        <f>SUM($AV$12:AV27)</f>
        <v>0</v>
      </c>
      <c r="B27" s="119"/>
      <c r="C27" s="52"/>
      <c r="D27" s="52"/>
      <c r="E27" s="52"/>
      <c r="F27" s="53"/>
      <c r="G27" s="52"/>
      <c r="H27" s="52"/>
      <c r="I27" s="52"/>
      <c r="J27" s="54"/>
      <c r="K27" s="46"/>
      <c r="L27" s="156">
        <f>IF(K27=Organisatie!$E$20,1,0)</f>
        <v>0</v>
      </c>
      <c r="M27" s="156">
        <f>IF(K27=Organisatie!$D$21,1,0)</f>
        <v>0</v>
      </c>
      <c r="N27" s="156">
        <f>IF(K27=Organisatie!$D$22,1,0)</f>
        <v>0</v>
      </c>
      <c r="O27" s="156">
        <f>IF(K27=Organisatie!$D$23,1,0)</f>
        <v>0</v>
      </c>
      <c r="P27" s="156">
        <f t="shared" si="15"/>
        <v>0</v>
      </c>
      <c r="Q27" s="157">
        <f t="shared" si="16"/>
        <v>0</v>
      </c>
      <c r="R27" s="152">
        <f t="shared" si="17"/>
        <v>0</v>
      </c>
      <c r="S27" s="127"/>
      <c r="T27" s="153">
        <f t="shared" si="18"/>
        <v>0</v>
      </c>
      <c r="U27" s="154">
        <f t="shared" si="19"/>
        <v>0</v>
      </c>
      <c r="V27" s="155"/>
      <c r="W27" s="50">
        <f t="shared" si="1"/>
        <v>0</v>
      </c>
      <c r="X27" s="50">
        <f t="shared" si="2"/>
        <v>0</v>
      </c>
      <c r="Y27" s="22"/>
      <c r="Z27" s="48">
        <f>COUNTIF(J12:J312,"16")</f>
        <v>0</v>
      </c>
      <c r="AA27" s="49" t="s">
        <v>16</v>
      </c>
      <c r="AB27" s="31"/>
      <c r="AC27" s="50">
        <f t="shared" si="3"/>
        <v>0</v>
      </c>
      <c r="AD27" s="50">
        <f t="shared" si="4"/>
        <v>0</v>
      </c>
      <c r="AE27" s="50">
        <f t="shared" si="5"/>
        <v>0</v>
      </c>
      <c r="AF27" s="50">
        <f t="shared" si="6"/>
        <v>0</v>
      </c>
      <c r="AG27" s="50">
        <f t="shared" si="7"/>
        <v>0</v>
      </c>
      <c r="AH27" s="50">
        <f t="shared" si="8"/>
        <v>0</v>
      </c>
      <c r="AI27" s="50">
        <f t="shared" si="9"/>
        <v>0</v>
      </c>
      <c r="AJ27" s="50">
        <f t="shared" si="10"/>
        <v>0</v>
      </c>
      <c r="AK27" s="51">
        <f t="shared" si="11"/>
        <v>0</v>
      </c>
      <c r="AL27" s="37" t="str">
        <f t="shared" si="12"/>
        <v>Er ontbreken nog enkele gegevens!</v>
      </c>
      <c r="AM27" s="11"/>
      <c r="AN27" s="98">
        <f t="shared" si="13"/>
        <v>0</v>
      </c>
      <c r="AV27" s="20">
        <f t="shared" si="14"/>
        <v>0</v>
      </c>
      <c r="AW27" s="11"/>
      <c r="AX27" s="11"/>
    </row>
    <row r="28" spans="1:50" ht="15.75" customHeight="1" x14ac:dyDescent="0.2">
      <c r="A28" s="45">
        <f>SUM($AV$12:AV28)</f>
        <v>0</v>
      </c>
      <c r="B28" s="119"/>
      <c r="C28" s="52"/>
      <c r="D28" s="52"/>
      <c r="E28" s="52"/>
      <c r="F28" s="53"/>
      <c r="G28" s="52"/>
      <c r="H28" s="52"/>
      <c r="I28" s="52"/>
      <c r="J28" s="54"/>
      <c r="K28" s="46"/>
      <c r="L28" s="156">
        <f>IF(K28=Organisatie!$E$20,1,0)</f>
        <v>0</v>
      </c>
      <c r="M28" s="156">
        <f>IF(K28=Organisatie!$D$21,1,0)</f>
        <v>0</v>
      </c>
      <c r="N28" s="156">
        <f>IF(K28=Organisatie!$D$22,1,0)</f>
        <v>0</v>
      </c>
      <c r="O28" s="156">
        <f>IF(K28=Organisatie!$D$23,1,0)</f>
        <v>0</v>
      </c>
      <c r="P28" s="156">
        <f t="shared" si="15"/>
        <v>0</v>
      </c>
      <c r="Q28" s="157">
        <f t="shared" si="16"/>
        <v>0</v>
      </c>
      <c r="R28" s="152">
        <f t="shared" si="17"/>
        <v>0</v>
      </c>
      <c r="S28" s="127"/>
      <c r="T28" s="153">
        <f t="shared" si="18"/>
        <v>0</v>
      </c>
      <c r="U28" s="154">
        <f t="shared" si="19"/>
        <v>0</v>
      </c>
      <c r="V28" s="155"/>
      <c r="W28" s="50">
        <f t="shared" si="1"/>
        <v>0</v>
      </c>
      <c r="X28" s="50">
        <f t="shared" si="2"/>
        <v>0</v>
      </c>
      <c r="Y28" s="22"/>
      <c r="Z28" s="48">
        <f>COUNTIF(J12:J312,"17")</f>
        <v>0</v>
      </c>
      <c r="AA28" s="49" t="s">
        <v>18</v>
      </c>
      <c r="AB28" s="31"/>
      <c r="AC28" s="50">
        <f t="shared" si="3"/>
        <v>0</v>
      </c>
      <c r="AD28" s="50">
        <f t="shared" si="4"/>
        <v>0</v>
      </c>
      <c r="AE28" s="50">
        <f t="shared" si="5"/>
        <v>0</v>
      </c>
      <c r="AF28" s="50">
        <f t="shared" si="6"/>
        <v>0</v>
      </c>
      <c r="AG28" s="50">
        <f t="shared" si="7"/>
        <v>0</v>
      </c>
      <c r="AH28" s="50">
        <f t="shared" si="8"/>
        <v>0</v>
      </c>
      <c r="AI28" s="50">
        <f t="shared" si="9"/>
        <v>0</v>
      </c>
      <c r="AJ28" s="50">
        <f t="shared" si="10"/>
        <v>0</v>
      </c>
      <c r="AK28" s="51">
        <f t="shared" si="11"/>
        <v>0</v>
      </c>
      <c r="AL28" s="37" t="str">
        <f t="shared" si="12"/>
        <v>Er ontbreken nog enkele gegevens!</v>
      </c>
      <c r="AM28" s="11"/>
      <c r="AN28" s="98">
        <f t="shared" si="13"/>
        <v>0</v>
      </c>
      <c r="AV28" s="20">
        <f t="shared" si="14"/>
        <v>0</v>
      </c>
      <c r="AW28" s="11"/>
      <c r="AX28" s="11"/>
    </row>
    <row r="29" spans="1:50" ht="15.75" customHeight="1" x14ac:dyDescent="0.2">
      <c r="A29" s="45">
        <f>SUM($AV$12:AV29)</f>
        <v>0</v>
      </c>
      <c r="B29" s="119"/>
      <c r="C29" s="52"/>
      <c r="D29" s="52"/>
      <c r="E29" s="52"/>
      <c r="F29" s="53"/>
      <c r="G29" s="52"/>
      <c r="H29" s="52"/>
      <c r="I29" s="52"/>
      <c r="J29" s="54"/>
      <c r="K29" s="46"/>
      <c r="L29" s="156">
        <f>IF(K29=Organisatie!$E$20,1,0)</f>
        <v>0</v>
      </c>
      <c r="M29" s="156">
        <f>IF(K29=Organisatie!$D$21,1,0)</f>
        <v>0</v>
      </c>
      <c r="N29" s="156">
        <f>IF(K29=Organisatie!$D$22,1,0)</f>
        <v>0</v>
      </c>
      <c r="O29" s="156">
        <f>IF(K29=Organisatie!$D$23,1,0)</f>
        <v>0</v>
      </c>
      <c r="P29" s="156">
        <f t="shared" si="15"/>
        <v>0</v>
      </c>
      <c r="Q29" s="157">
        <f t="shared" si="16"/>
        <v>0</v>
      </c>
      <c r="R29" s="152">
        <f t="shared" si="17"/>
        <v>0</v>
      </c>
      <c r="S29" s="127"/>
      <c r="T29" s="153">
        <f t="shared" si="18"/>
        <v>0</v>
      </c>
      <c r="U29" s="154">
        <f t="shared" si="19"/>
        <v>0</v>
      </c>
      <c r="V29" s="155"/>
      <c r="W29" s="50">
        <f t="shared" si="1"/>
        <v>0</v>
      </c>
      <c r="X29" s="50">
        <f t="shared" si="2"/>
        <v>0</v>
      </c>
      <c r="Y29" s="22"/>
      <c r="Z29" s="48">
        <f>COUNTIF(J12:J312,"18")</f>
        <v>0</v>
      </c>
      <c r="AA29" s="49" t="s">
        <v>20</v>
      </c>
      <c r="AB29" s="31"/>
      <c r="AC29" s="50">
        <f t="shared" si="3"/>
        <v>0</v>
      </c>
      <c r="AD29" s="50">
        <f t="shared" si="4"/>
        <v>0</v>
      </c>
      <c r="AE29" s="50">
        <f t="shared" si="5"/>
        <v>0</v>
      </c>
      <c r="AF29" s="50">
        <f t="shared" si="6"/>
        <v>0</v>
      </c>
      <c r="AG29" s="50">
        <f t="shared" si="7"/>
        <v>0</v>
      </c>
      <c r="AH29" s="50">
        <f t="shared" si="8"/>
        <v>0</v>
      </c>
      <c r="AI29" s="50">
        <f t="shared" si="9"/>
        <v>0</v>
      </c>
      <c r="AJ29" s="50">
        <f t="shared" si="10"/>
        <v>0</v>
      </c>
      <c r="AK29" s="51">
        <f t="shared" si="11"/>
        <v>0</v>
      </c>
      <c r="AL29" s="37" t="str">
        <f t="shared" si="12"/>
        <v>Er ontbreken nog enkele gegevens!</v>
      </c>
      <c r="AM29" s="11"/>
      <c r="AN29" s="98">
        <f t="shared" si="13"/>
        <v>0</v>
      </c>
      <c r="AV29" s="20">
        <f t="shared" si="14"/>
        <v>0</v>
      </c>
      <c r="AW29" s="11"/>
      <c r="AX29" s="11"/>
    </row>
    <row r="30" spans="1:50" ht="15.75" customHeight="1" x14ac:dyDescent="0.2">
      <c r="A30" s="45">
        <f>SUM($AV$12:AV30)</f>
        <v>0</v>
      </c>
      <c r="B30" s="119"/>
      <c r="C30" s="52"/>
      <c r="D30" s="52"/>
      <c r="E30" s="52"/>
      <c r="F30" s="53"/>
      <c r="G30" s="52"/>
      <c r="H30" s="52"/>
      <c r="I30" s="52"/>
      <c r="J30" s="54"/>
      <c r="K30" s="46"/>
      <c r="L30" s="156">
        <f>IF(K30=Organisatie!$E$20,1,0)</f>
        <v>0</v>
      </c>
      <c r="M30" s="156">
        <f>IF(K30=Organisatie!$D$21,1,0)</f>
        <v>0</v>
      </c>
      <c r="N30" s="156">
        <f>IF(K30=Organisatie!$D$22,1,0)</f>
        <v>0</v>
      </c>
      <c r="O30" s="156">
        <f>IF(K30=Organisatie!$D$23,1,0)</f>
        <v>0</v>
      </c>
      <c r="P30" s="156">
        <f t="shared" si="15"/>
        <v>0</v>
      </c>
      <c r="Q30" s="157">
        <f t="shared" si="16"/>
        <v>0</v>
      </c>
      <c r="R30" s="152">
        <f t="shared" si="17"/>
        <v>0</v>
      </c>
      <c r="S30" s="127"/>
      <c r="T30" s="153">
        <f t="shared" si="18"/>
        <v>0</v>
      </c>
      <c r="U30" s="154">
        <f t="shared" si="19"/>
        <v>0</v>
      </c>
      <c r="V30" s="155"/>
      <c r="W30" s="50">
        <f t="shared" si="1"/>
        <v>0</v>
      </c>
      <c r="X30" s="50">
        <f t="shared" si="2"/>
        <v>0</v>
      </c>
      <c r="Y30" s="22"/>
      <c r="Z30" s="48">
        <f>COUNTIF(J12:J312,"19")</f>
        <v>0</v>
      </c>
      <c r="AA30" s="49" t="s">
        <v>22</v>
      </c>
      <c r="AB30" s="31"/>
      <c r="AC30" s="50">
        <f t="shared" si="3"/>
        <v>0</v>
      </c>
      <c r="AD30" s="50">
        <f t="shared" si="4"/>
        <v>0</v>
      </c>
      <c r="AE30" s="50">
        <f t="shared" si="5"/>
        <v>0</v>
      </c>
      <c r="AF30" s="50">
        <f t="shared" si="6"/>
        <v>0</v>
      </c>
      <c r="AG30" s="50">
        <f t="shared" si="7"/>
        <v>0</v>
      </c>
      <c r="AH30" s="50">
        <f t="shared" si="8"/>
        <v>0</v>
      </c>
      <c r="AI30" s="50">
        <f t="shared" si="9"/>
        <v>0</v>
      </c>
      <c r="AJ30" s="50">
        <f t="shared" si="10"/>
        <v>0</v>
      </c>
      <c r="AK30" s="51">
        <f t="shared" si="11"/>
        <v>0</v>
      </c>
      <c r="AL30" s="37" t="str">
        <f t="shared" si="12"/>
        <v>Er ontbreken nog enkele gegevens!</v>
      </c>
      <c r="AM30" s="11"/>
      <c r="AN30" s="98">
        <f t="shared" si="13"/>
        <v>0</v>
      </c>
      <c r="AV30" s="20">
        <f t="shared" si="14"/>
        <v>0</v>
      </c>
      <c r="AW30" s="11"/>
      <c r="AX30" s="11"/>
    </row>
    <row r="31" spans="1:50" ht="15.75" customHeight="1" x14ac:dyDescent="0.2">
      <c r="A31" s="45">
        <f>SUM($AV$12:AV31)</f>
        <v>0</v>
      </c>
      <c r="B31" s="119"/>
      <c r="C31" s="52"/>
      <c r="D31" s="52"/>
      <c r="E31" s="52"/>
      <c r="F31" s="53"/>
      <c r="G31" s="52"/>
      <c r="H31" s="52"/>
      <c r="I31" s="52"/>
      <c r="J31" s="54"/>
      <c r="K31" s="46"/>
      <c r="L31" s="156">
        <f>IF(K31=Organisatie!$E$20,1,0)</f>
        <v>0</v>
      </c>
      <c r="M31" s="156">
        <f>IF(K31=Organisatie!$D$21,1,0)</f>
        <v>0</v>
      </c>
      <c r="N31" s="156">
        <f>IF(K31=Organisatie!$D$22,1,0)</f>
        <v>0</v>
      </c>
      <c r="O31" s="156">
        <f>IF(K31=Organisatie!$D$23,1,0)</f>
        <v>0</v>
      </c>
      <c r="P31" s="156">
        <f t="shared" si="15"/>
        <v>0</v>
      </c>
      <c r="Q31" s="157">
        <f t="shared" si="16"/>
        <v>0</v>
      </c>
      <c r="R31" s="152">
        <f t="shared" si="17"/>
        <v>0</v>
      </c>
      <c r="S31" s="127"/>
      <c r="T31" s="153">
        <f t="shared" si="18"/>
        <v>0</v>
      </c>
      <c r="U31" s="154">
        <f t="shared" si="19"/>
        <v>0</v>
      </c>
      <c r="V31" s="155"/>
      <c r="W31" s="50">
        <f t="shared" si="1"/>
        <v>0</v>
      </c>
      <c r="X31" s="50">
        <f t="shared" si="2"/>
        <v>0</v>
      </c>
      <c r="Y31" s="22"/>
      <c r="Z31" s="48">
        <f>COUNTIF(J12:J312,"20")</f>
        <v>0</v>
      </c>
      <c r="AA31" s="49" t="s">
        <v>24</v>
      </c>
      <c r="AB31" s="31"/>
      <c r="AC31" s="50">
        <f t="shared" si="3"/>
        <v>0</v>
      </c>
      <c r="AD31" s="50">
        <f t="shared" si="4"/>
        <v>0</v>
      </c>
      <c r="AE31" s="50">
        <f t="shared" si="5"/>
        <v>0</v>
      </c>
      <c r="AF31" s="50">
        <f t="shared" si="6"/>
        <v>0</v>
      </c>
      <c r="AG31" s="50">
        <f t="shared" si="7"/>
        <v>0</v>
      </c>
      <c r="AH31" s="50">
        <f t="shared" si="8"/>
        <v>0</v>
      </c>
      <c r="AI31" s="50">
        <f t="shared" si="9"/>
        <v>0</v>
      </c>
      <c r="AJ31" s="50">
        <f t="shared" si="10"/>
        <v>0</v>
      </c>
      <c r="AK31" s="51">
        <f t="shared" si="11"/>
        <v>0</v>
      </c>
      <c r="AL31" s="37" t="str">
        <f t="shared" si="12"/>
        <v>Er ontbreken nog enkele gegevens!</v>
      </c>
      <c r="AM31" s="11"/>
      <c r="AN31" s="98">
        <f t="shared" si="13"/>
        <v>0</v>
      </c>
      <c r="AV31" s="20">
        <f t="shared" si="14"/>
        <v>0</v>
      </c>
      <c r="AW31" s="11"/>
    </row>
    <row r="32" spans="1:50" ht="15.75" customHeight="1" x14ac:dyDescent="0.2">
      <c r="A32" s="45">
        <f>SUM($AV$12:AV32)</f>
        <v>0</v>
      </c>
      <c r="B32" s="119"/>
      <c r="C32" s="52"/>
      <c r="D32" s="52"/>
      <c r="E32" s="52"/>
      <c r="F32" s="53"/>
      <c r="G32" s="52"/>
      <c r="H32" s="52"/>
      <c r="I32" s="52"/>
      <c r="J32" s="54"/>
      <c r="K32" s="46"/>
      <c r="L32" s="156">
        <f>IF(K32=Organisatie!$E$20,1,0)</f>
        <v>0</v>
      </c>
      <c r="M32" s="156">
        <f>IF(K32=Organisatie!$D$21,1,0)</f>
        <v>0</v>
      </c>
      <c r="N32" s="156">
        <f>IF(K32=Organisatie!$D$22,1,0)</f>
        <v>0</v>
      </c>
      <c r="O32" s="156">
        <f>IF(K32=Organisatie!$D$23,1,0)</f>
        <v>0</v>
      </c>
      <c r="P32" s="156">
        <f t="shared" si="15"/>
        <v>0</v>
      </c>
      <c r="Q32" s="157">
        <f t="shared" si="16"/>
        <v>0</v>
      </c>
      <c r="R32" s="152">
        <f t="shared" si="17"/>
        <v>0</v>
      </c>
      <c r="S32" s="127"/>
      <c r="T32" s="153">
        <f t="shared" si="18"/>
        <v>0</v>
      </c>
      <c r="U32" s="154">
        <f t="shared" si="19"/>
        <v>0</v>
      </c>
      <c r="V32" s="155"/>
      <c r="W32" s="50">
        <f t="shared" si="1"/>
        <v>0</v>
      </c>
      <c r="X32" s="50">
        <f t="shared" si="2"/>
        <v>0</v>
      </c>
      <c r="Y32" s="22"/>
      <c r="Z32" s="48">
        <f>COUNTIF(J12:J312,"21")</f>
        <v>0</v>
      </c>
      <c r="AA32" s="49" t="s">
        <v>25</v>
      </c>
      <c r="AB32" s="31"/>
      <c r="AC32" s="50">
        <f t="shared" si="3"/>
        <v>0</v>
      </c>
      <c r="AD32" s="50">
        <f t="shared" si="4"/>
        <v>0</v>
      </c>
      <c r="AE32" s="50">
        <f t="shared" si="5"/>
        <v>0</v>
      </c>
      <c r="AF32" s="50">
        <f t="shared" si="6"/>
        <v>0</v>
      </c>
      <c r="AG32" s="50">
        <f t="shared" si="7"/>
        <v>0</v>
      </c>
      <c r="AH32" s="50">
        <f t="shared" si="8"/>
        <v>0</v>
      </c>
      <c r="AI32" s="50">
        <f t="shared" si="9"/>
        <v>0</v>
      </c>
      <c r="AJ32" s="50">
        <f t="shared" si="10"/>
        <v>0</v>
      </c>
      <c r="AK32" s="51">
        <f t="shared" si="11"/>
        <v>0</v>
      </c>
      <c r="AL32" s="37" t="str">
        <f t="shared" si="12"/>
        <v>Er ontbreken nog enkele gegevens!</v>
      </c>
      <c r="AM32" s="11"/>
      <c r="AN32" s="98">
        <f t="shared" si="13"/>
        <v>0</v>
      </c>
      <c r="AV32" s="20">
        <f t="shared" si="14"/>
        <v>0</v>
      </c>
      <c r="AW32" s="11"/>
    </row>
    <row r="33" spans="1:49" ht="15.75" customHeight="1" x14ac:dyDescent="0.2">
      <c r="A33" s="45">
        <f>SUM($AV$12:AV33)</f>
        <v>0</v>
      </c>
      <c r="B33" s="119"/>
      <c r="C33" s="52"/>
      <c r="D33" s="52"/>
      <c r="E33" s="52"/>
      <c r="F33" s="53"/>
      <c r="G33" s="52"/>
      <c r="H33" s="52"/>
      <c r="I33" s="52"/>
      <c r="J33" s="54"/>
      <c r="K33" s="46"/>
      <c r="L33" s="156">
        <f>IF(K33=Organisatie!$E$20,1,0)</f>
        <v>0</v>
      </c>
      <c r="M33" s="156">
        <f>IF(K33=Organisatie!$D$21,1,0)</f>
        <v>0</v>
      </c>
      <c r="N33" s="156">
        <f>IF(K33=Organisatie!$D$22,1,0)</f>
        <v>0</v>
      </c>
      <c r="O33" s="156">
        <f>IF(K33=Organisatie!$D$23,1,0)</f>
        <v>0</v>
      </c>
      <c r="P33" s="156">
        <f t="shared" si="15"/>
        <v>0</v>
      </c>
      <c r="Q33" s="157">
        <f t="shared" si="16"/>
        <v>0</v>
      </c>
      <c r="R33" s="152">
        <f t="shared" si="17"/>
        <v>0</v>
      </c>
      <c r="S33" s="127"/>
      <c r="T33" s="153">
        <f t="shared" si="18"/>
        <v>0</v>
      </c>
      <c r="U33" s="154">
        <f t="shared" si="19"/>
        <v>0</v>
      </c>
      <c r="V33" s="155"/>
      <c r="W33" s="50">
        <f t="shared" si="1"/>
        <v>0</v>
      </c>
      <c r="X33" s="50">
        <f t="shared" si="2"/>
        <v>0</v>
      </c>
      <c r="Y33" s="22"/>
      <c r="Z33" s="48">
        <f>COUNTIF(J12:J312,"22")</f>
        <v>0</v>
      </c>
      <c r="AA33" s="49" t="s">
        <v>26</v>
      </c>
      <c r="AB33" s="31"/>
      <c r="AC33" s="50">
        <f t="shared" si="3"/>
        <v>0</v>
      </c>
      <c r="AD33" s="50">
        <f t="shared" si="4"/>
        <v>0</v>
      </c>
      <c r="AE33" s="50">
        <f t="shared" si="5"/>
        <v>0</v>
      </c>
      <c r="AF33" s="50">
        <f t="shared" si="6"/>
        <v>0</v>
      </c>
      <c r="AG33" s="50">
        <f t="shared" si="7"/>
        <v>0</v>
      </c>
      <c r="AH33" s="50">
        <f t="shared" si="8"/>
        <v>0</v>
      </c>
      <c r="AI33" s="50">
        <f t="shared" si="9"/>
        <v>0</v>
      </c>
      <c r="AJ33" s="50">
        <f t="shared" si="10"/>
        <v>0</v>
      </c>
      <c r="AK33" s="51">
        <f t="shared" si="11"/>
        <v>0</v>
      </c>
      <c r="AL33" s="37" t="str">
        <f t="shared" si="12"/>
        <v>Er ontbreken nog enkele gegevens!</v>
      </c>
      <c r="AM33" s="11"/>
      <c r="AN33" s="98">
        <f t="shared" si="13"/>
        <v>0</v>
      </c>
      <c r="AV33" s="20">
        <f t="shared" si="14"/>
        <v>0</v>
      </c>
      <c r="AW33" s="11"/>
    </row>
    <row r="34" spans="1:49" ht="15.75" customHeight="1" x14ac:dyDescent="0.2">
      <c r="A34" s="45">
        <f>SUM($AV$12:AV34)</f>
        <v>0</v>
      </c>
      <c r="B34" s="119"/>
      <c r="C34" s="52"/>
      <c r="D34" s="52"/>
      <c r="E34" s="52"/>
      <c r="F34" s="53"/>
      <c r="G34" s="52"/>
      <c r="H34" s="52"/>
      <c r="I34" s="52"/>
      <c r="J34" s="54"/>
      <c r="K34" s="46"/>
      <c r="L34" s="156">
        <f>IF(K34=Organisatie!$E$20,1,0)</f>
        <v>0</v>
      </c>
      <c r="M34" s="156">
        <f>IF(K34=Organisatie!$D$21,1,0)</f>
        <v>0</v>
      </c>
      <c r="N34" s="156">
        <f>IF(K34=Organisatie!$D$22,1,0)</f>
        <v>0</v>
      </c>
      <c r="O34" s="156">
        <f>IF(K34=Organisatie!$D$23,1,0)</f>
        <v>0</v>
      </c>
      <c r="P34" s="156">
        <f t="shared" si="15"/>
        <v>0</v>
      </c>
      <c r="Q34" s="157">
        <f t="shared" si="16"/>
        <v>0</v>
      </c>
      <c r="R34" s="152">
        <f t="shared" si="17"/>
        <v>0</v>
      </c>
      <c r="S34" s="127"/>
      <c r="T34" s="153">
        <f t="shared" si="18"/>
        <v>0</v>
      </c>
      <c r="U34" s="154">
        <f t="shared" si="19"/>
        <v>0</v>
      </c>
      <c r="V34" s="155"/>
      <c r="W34" s="50">
        <f t="shared" si="1"/>
        <v>0</v>
      </c>
      <c r="X34" s="50">
        <f t="shared" si="2"/>
        <v>0</v>
      </c>
      <c r="Y34" s="22"/>
      <c r="Z34" s="48">
        <f>COUNTIF(J12:J312,"23")</f>
        <v>0</v>
      </c>
      <c r="AA34" s="49" t="s">
        <v>27</v>
      </c>
      <c r="AB34" s="31"/>
      <c r="AC34" s="50">
        <f t="shared" si="3"/>
        <v>0</v>
      </c>
      <c r="AD34" s="50">
        <f t="shared" si="4"/>
        <v>0</v>
      </c>
      <c r="AE34" s="50">
        <f t="shared" si="5"/>
        <v>0</v>
      </c>
      <c r="AF34" s="50">
        <f t="shared" si="6"/>
        <v>0</v>
      </c>
      <c r="AG34" s="50">
        <f t="shared" si="7"/>
        <v>0</v>
      </c>
      <c r="AH34" s="50">
        <f t="shared" si="8"/>
        <v>0</v>
      </c>
      <c r="AI34" s="50">
        <f t="shared" si="9"/>
        <v>0</v>
      </c>
      <c r="AJ34" s="50">
        <f t="shared" si="10"/>
        <v>0</v>
      </c>
      <c r="AK34" s="51">
        <f t="shared" si="11"/>
        <v>0</v>
      </c>
      <c r="AL34" s="37" t="str">
        <f t="shared" si="12"/>
        <v>Er ontbreken nog enkele gegevens!</v>
      </c>
      <c r="AM34" s="11"/>
      <c r="AN34" s="98">
        <f t="shared" si="13"/>
        <v>0</v>
      </c>
      <c r="AV34" s="20">
        <f t="shared" si="14"/>
        <v>0</v>
      </c>
      <c r="AW34" s="11"/>
    </row>
    <row r="35" spans="1:49" ht="15.75" customHeight="1" x14ac:dyDescent="0.2">
      <c r="A35" s="45">
        <f>SUM($AV$12:AV35)</f>
        <v>0</v>
      </c>
      <c r="B35" s="119"/>
      <c r="C35" s="52"/>
      <c r="D35" s="52"/>
      <c r="E35" s="52"/>
      <c r="F35" s="53"/>
      <c r="G35" s="52"/>
      <c r="H35" s="52"/>
      <c r="I35" s="52"/>
      <c r="J35" s="54"/>
      <c r="K35" s="46"/>
      <c r="L35" s="156">
        <f>IF(K35=Organisatie!$E$20,1,0)</f>
        <v>0</v>
      </c>
      <c r="M35" s="156">
        <f>IF(K35=Organisatie!$D$21,1,0)</f>
        <v>0</v>
      </c>
      <c r="N35" s="156">
        <f>IF(K35=Organisatie!$D$22,1,0)</f>
        <v>0</v>
      </c>
      <c r="O35" s="156">
        <f>IF(K35=Organisatie!$D$23,1,0)</f>
        <v>0</v>
      </c>
      <c r="P35" s="156">
        <f t="shared" si="15"/>
        <v>0</v>
      </c>
      <c r="Q35" s="157">
        <f t="shared" si="16"/>
        <v>0</v>
      </c>
      <c r="R35" s="152">
        <f t="shared" si="17"/>
        <v>0</v>
      </c>
      <c r="S35" s="127"/>
      <c r="T35" s="153">
        <f t="shared" si="18"/>
        <v>0</v>
      </c>
      <c r="U35" s="154">
        <f t="shared" si="19"/>
        <v>0</v>
      </c>
      <c r="V35" s="155"/>
      <c r="W35" s="50">
        <f t="shared" si="1"/>
        <v>0</v>
      </c>
      <c r="X35" s="50">
        <f t="shared" si="2"/>
        <v>0</v>
      </c>
      <c r="Y35" s="22"/>
      <c r="Z35" s="48">
        <f>COUNTIF(J12:J312,"24")</f>
        <v>0</v>
      </c>
      <c r="AA35" s="49" t="s">
        <v>28</v>
      </c>
      <c r="AB35" s="31"/>
      <c r="AC35" s="50">
        <f t="shared" si="3"/>
        <v>0</v>
      </c>
      <c r="AD35" s="50">
        <f t="shared" si="4"/>
        <v>0</v>
      </c>
      <c r="AE35" s="50">
        <f t="shared" si="5"/>
        <v>0</v>
      </c>
      <c r="AF35" s="50">
        <f t="shared" si="6"/>
        <v>0</v>
      </c>
      <c r="AG35" s="50">
        <f t="shared" si="7"/>
        <v>0</v>
      </c>
      <c r="AH35" s="50">
        <f t="shared" si="8"/>
        <v>0</v>
      </c>
      <c r="AI35" s="50">
        <f t="shared" si="9"/>
        <v>0</v>
      </c>
      <c r="AJ35" s="50">
        <f t="shared" si="10"/>
        <v>0</v>
      </c>
      <c r="AK35" s="51">
        <f t="shared" si="11"/>
        <v>0</v>
      </c>
      <c r="AL35" s="37" t="str">
        <f t="shared" si="12"/>
        <v>Er ontbreken nog enkele gegevens!</v>
      </c>
      <c r="AM35" s="11"/>
      <c r="AN35" s="98">
        <f t="shared" si="13"/>
        <v>0</v>
      </c>
      <c r="AV35" s="20">
        <f t="shared" si="14"/>
        <v>0</v>
      </c>
      <c r="AW35" s="11"/>
    </row>
    <row r="36" spans="1:49" ht="15.75" customHeight="1" x14ac:dyDescent="0.2">
      <c r="A36" s="45">
        <f>SUM($AV$12:AV36)</f>
        <v>0</v>
      </c>
      <c r="B36" s="119"/>
      <c r="C36" s="52"/>
      <c r="D36" s="52"/>
      <c r="E36" s="52"/>
      <c r="F36" s="53"/>
      <c r="G36" s="52"/>
      <c r="H36" s="52"/>
      <c r="I36" s="52"/>
      <c r="J36" s="54"/>
      <c r="K36" s="46"/>
      <c r="L36" s="156">
        <f>IF(K36=Organisatie!$E$20,1,0)</f>
        <v>0</v>
      </c>
      <c r="M36" s="156">
        <f>IF(K36=Organisatie!$D$21,1,0)</f>
        <v>0</v>
      </c>
      <c r="N36" s="156">
        <f>IF(K36=Organisatie!$D$22,1,0)</f>
        <v>0</v>
      </c>
      <c r="O36" s="156">
        <f>IF(K36=Organisatie!$D$23,1,0)</f>
        <v>0</v>
      </c>
      <c r="P36" s="156">
        <f t="shared" si="15"/>
        <v>0</v>
      </c>
      <c r="Q36" s="157">
        <f t="shared" si="16"/>
        <v>0</v>
      </c>
      <c r="R36" s="152">
        <f t="shared" si="17"/>
        <v>0</v>
      </c>
      <c r="S36" s="127"/>
      <c r="T36" s="153">
        <f t="shared" si="18"/>
        <v>0</v>
      </c>
      <c r="U36" s="154">
        <f t="shared" si="19"/>
        <v>0</v>
      </c>
      <c r="V36" s="155"/>
      <c r="W36" s="50">
        <f t="shared" si="1"/>
        <v>0</v>
      </c>
      <c r="X36" s="50">
        <f t="shared" si="2"/>
        <v>0</v>
      </c>
      <c r="Y36" s="22"/>
      <c r="Z36" s="48">
        <f>COUNTIF(J12:J312,"25")</f>
        <v>0</v>
      </c>
      <c r="AA36" s="49" t="s">
        <v>29</v>
      </c>
      <c r="AB36" s="31"/>
      <c r="AC36" s="50">
        <f t="shared" si="3"/>
        <v>0</v>
      </c>
      <c r="AD36" s="50">
        <f t="shared" si="4"/>
        <v>0</v>
      </c>
      <c r="AE36" s="50">
        <f t="shared" si="5"/>
        <v>0</v>
      </c>
      <c r="AF36" s="50">
        <f t="shared" si="6"/>
        <v>0</v>
      </c>
      <c r="AG36" s="50">
        <f t="shared" si="7"/>
        <v>0</v>
      </c>
      <c r="AH36" s="50">
        <f t="shared" si="8"/>
        <v>0</v>
      </c>
      <c r="AI36" s="50">
        <f t="shared" si="9"/>
        <v>0</v>
      </c>
      <c r="AJ36" s="50">
        <f t="shared" si="10"/>
        <v>0</v>
      </c>
      <c r="AK36" s="51">
        <f t="shared" si="11"/>
        <v>0</v>
      </c>
      <c r="AL36" s="37" t="str">
        <f t="shared" si="12"/>
        <v>Er ontbreken nog enkele gegevens!</v>
      </c>
      <c r="AM36" s="11"/>
      <c r="AN36" s="98">
        <f t="shared" si="13"/>
        <v>0</v>
      </c>
      <c r="AV36" s="20">
        <f t="shared" si="14"/>
        <v>0</v>
      </c>
      <c r="AW36" s="11"/>
    </row>
    <row r="37" spans="1:49" ht="15.75" customHeight="1" x14ac:dyDescent="0.2">
      <c r="A37" s="45">
        <f>SUM($AV$12:AV37)</f>
        <v>0</v>
      </c>
      <c r="B37" s="119"/>
      <c r="C37" s="52"/>
      <c r="D37" s="52"/>
      <c r="E37" s="52"/>
      <c r="F37" s="53"/>
      <c r="G37" s="52"/>
      <c r="H37" s="52"/>
      <c r="I37" s="52"/>
      <c r="J37" s="54"/>
      <c r="K37" s="46"/>
      <c r="L37" s="156">
        <f>IF(K37=Organisatie!$E$20,1,0)</f>
        <v>0</v>
      </c>
      <c r="M37" s="156">
        <f>IF(K37=Organisatie!$D$21,1,0)</f>
        <v>0</v>
      </c>
      <c r="N37" s="156">
        <f>IF(K37=Organisatie!$D$22,1,0)</f>
        <v>0</v>
      </c>
      <c r="O37" s="156">
        <f>IF(K37=Organisatie!$D$23,1,0)</f>
        <v>0</v>
      </c>
      <c r="P37" s="156">
        <f t="shared" si="15"/>
        <v>0</v>
      </c>
      <c r="Q37" s="157">
        <f t="shared" si="16"/>
        <v>0</v>
      </c>
      <c r="R37" s="152">
        <f t="shared" si="17"/>
        <v>0</v>
      </c>
      <c r="S37" s="127"/>
      <c r="T37" s="153">
        <f t="shared" si="18"/>
        <v>0</v>
      </c>
      <c r="U37" s="154">
        <f t="shared" si="19"/>
        <v>0</v>
      </c>
      <c r="V37" s="155"/>
      <c r="W37" s="50">
        <f t="shared" si="1"/>
        <v>0</v>
      </c>
      <c r="X37" s="50">
        <f t="shared" si="2"/>
        <v>0</v>
      </c>
      <c r="Y37" s="22"/>
      <c r="Z37" s="48">
        <f>COUNTIF(J12:J312,"26")</f>
        <v>0</v>
      </c>
      <c r="AA37" s="49" t="s">
        <v>30</v>
      </c>
      <c r="AB37" s="31"/>
      <c r="AC37" s="50">
        <f t="shared" si="3"/>
        <v>0</v>
      </c>
      <c r="AD37" s="50">
        <f t="shared" si="4"/>
        <v>0</v>
      </c>
      <c r="AE37" s="50">
        <f t="shared" si="5"/>
        <v>0</v>
      </c>
      <c r="AF37" s="50">
        <f t="shared" si="6"/>
        <v>0</v>
      </c>
      <c r="AG37" s="50">
        <f t="shared" si="7"/>
        <v>0</v>
      </c>
      <c r="AH37" s="50">
        <f t="shared" si="8"/>
        <v>0</v>
      </c>
      <c r="AI37" s="50">
        <f t="shared" si="9"/>
        <v>0</v>
      </c>
      <c r="AJ37" s="50">
        <f t="shared" si="10"/>
        <v>0</v>
      </c>
      <c r="AK37" s="51">
        <f t="shared" si="11"/>
        <v>0</v>
      </c>
      <c r="AL37" s="37" t="str">
        <f t="shared" si="12"/>
        <v>Er ontbreken nog enkele gegevens!</v>
      </c>
      <c r="AM37" s="11"/>
      <c r="AN37" s="98">
        <f t="shared" si="13"/>
        <v>0</v>
      </c>
      <c r="AV37" s="20">
        <f t="shared" si="14"/>
        <v>0</v>
      </c>
      <c r="AW37" s="11"/>
    </row>
    <row r="38" spans="1:49" ht="15.75" customHeight="1" x14ac:dyDescent="0.2">
      <c r="A38" s="45">
        <f>SUM($AV$12:AV38)</f>
        <v>0</v>
      </c>
      <c r="B38" s="119"/>
      <c r="C38" s="52"/>
      <c r="D38" s="52"/>
      <c r="E38" s="52"/>
      <c r="F38" s="53"/>
      <c r="G38" s="52"/>
      <c r="H38" s="52"/>
      <c r="I38" s="52"/>
      <c r="J38" s="54"/>
      <c r="K38" s="46"/>
      <c r="L38" s="156">
        <f>IF(K38=Organisatie!$E$20,1,0)</f>
        <v>0</v>
      </c>
      <c r="M38" s="156">
        <f>IF(K38=Organisatie!$D$21,1,0)</f>
        <v>0</v>
      </c>
      <c r="N38" s="156">
        <f>IF(K38=Organisatie!$D$22,1,0)</f>
        <v>0</v>
      </c>
      <c r="O38" s="156">
        <f>IF(K38=Organisatie!$D$23,1,0)</f>
        <v>0</v>
      </c>
      <c r="P38" s="156">
        <f t="shared" si="15"/>
        <v>0</v>
      </c>
      <c r="Q38" s="157">
        <f t="shared" si="16"/>
        <v>0</v>
      </c>
      <c r="R38" s="152">
        <f t="shared" si="17"/>
        <v>0</v>
      </c>
      <c r="S38" s="127"/>
      <c r="T38" s="153">
        <f t="shared" si="18"/>
        <v>0</v>
      </c>
      <c r="U38" s="154">
        <f t="shared" si="19"/>
        <v>0</v>
      </c>
      <c r="V38" s="155"/>
      <c r="W38" s="50">
        <f t="shared" si="1"/>
        <v>0</v>
      </c>
      <c r="X38" s="50">
        <f t="shared" si="2"/>
        <v>0</v>
      </c>
      <c r="Y38" s="22"/>
      <c r="Z38" s="48">
        <f>COUNTIF(J12:J312,"27")</f>
        <v>0</v>
      </c>
      <c r="AA38" s="49" t="s">
        <v>31</v>
      </c>
      <c r="AB38" s="31"/>
      <c r="AC38" s="50">
        <f t="shared" si="3"/>
        <v>0</v>
      </c>
      <c r="AD38" s="50">
        <f t="shared" si="4"/>
        <v>0</v>
      </c>
      <c r="AE38" s="50">
        <f t="shared" si="5"/>
        <v>0</v>
      </c>
      <c r="AF38" s="50">
        <f t="shared" si="6"/>
        <v>0</v>
      </c>
      <c r="AG38" s="50">
        <f t="shared" si="7"/>
        <v>0</v>
      </c>
      <c r="AH38" s="50">
        <f t="shared" si="8"/>
        <v>0</v>
      </c>
      <c r="AI38" s="50">
        <f t="shared" si="9"/>
        <v>0</v>
      </c>
      <c r="AJ38" s="50">
        <f t="shared" si="10"/>
        <v>0</v>
      </c>
      <c r="AK38" s="51">
        <f t="shared" si="11"/>
        <v>0</v>
      </c>
      <c r="AL38" s="37" t="str">
        <f t="shared" si="12"/>
        <v>Er ontbreken nog enkele gegevens!</v>
      </c>
      <c r="AM38" s="11"/>
      <c r="AN38" s="98">
        <f t="shared" si="13"/>
        <v>0</v>
      </c>
      <c r="AV38" s="20">
        <f t="shared" si="14"/>
        <v>0</v>
      </c>
      <c r="AW38" s="11"/>
    </row>
    <row r="39" spans="1:49" ht="15.75" customHeight="1" x14ac:dyDescent="0.2">
      <c r="A39" s="45">
        <f>SUM($AV$12:AV39)</f>
        <v>0</v>
      </c>
      <c r="B39" s="119"/>
      <c r="C39" s="52"/>
      <c r="D39" s="52"/>
      <c r="E39" s="52"/>
      <c r="F39" s="53"/>
      <c r="G39" s="52"/>
      <c r="H39" s="52"/>
      <c r="I39" s="52"/>
      <c r="J39" s="54"/>
      <c r="K39" s="46"/>
      <c r="L39" s="156">
        <f>IF(K39=Organisatie!$E$20,1,0)</f>
        <v>0</v>
      </c>
      <c r="M39" s="156">
        <f>IF(K39=Organisatie!$D$21,1,0)</f>
        <v>0</v>
      </c>
      <c r="N39" s="156">
        <f>IF(K39=Organisatie!$D$22,1,0)</f>
        <v>0</v>
      </c>
      <c r="O39" s="156">
        <f>IF(K39=Organisatie!$D$23,1,0)</f>
        <v>0</v>
      </c>
      <c r="P39" s="156">
        <f t="shared" si="15"/>
        <v>0</v>
      </c>
      <c r="Q39" s="157">
        <f t="shared" si="16"/>
        <v>0</v>
      </c>
      <c r="R39" s="152">
        <f t="shared" si="17"/>
        <v>0</v>
      </c>
      <c r="S39" s="127"/>
      <c r="T39" s="153">
        <f t="shared" si="18"/>
        <v>0</v>
      </c>
      <c r="U39" s="154">
        <f t="shared" si="19"/>
        <v>0</v>
      </c>
      <c r="V39" s="155"/>
      <c r="W39" s="50">
        <f t="shared" si="1"/>
        <v>0</v>
      </c>
      <c r="X39" s="50">
        <f t="shared" si="2"/>
        <v>0</v>
      </c>
      <c r="Y39" s="22"/>
      <c r="Z39" s="48">
        <f>COUNTIF(J12:J312,"28")</f>
        <v>0</v>
      </c>
      <c r="AA39" s="49" t="s">
        <v>32</v>
      </c>
      <c r="AB39" s="31"/>
      <c r="AC39" s="50">
        <f t="shared" si="3"/>
        <v>0</v>
      </c>
      <c r="AD39" s="50">
        <f t="shared" si="4"/>
        <v>0</v>
      </c>
      <c r="AE39" s="50">
        <f t="shared" si="5"/>
        <v>0</v>
      </c>
      <c r="AF39" s="50">
        <f t="shared" si="6"/>
        <v>0</v>
      </c>
      <c r="AG39" s="50">
        <f t="shared" si="7"/>
        <v>0</v>
      </c>
      <c r="AH39" s="50">
        <f t="shared" si="8"/>
        <v>0</v>
      </c>
      <c r="AI39" s="50">
        <f t="shared" si="9"/>
        <v>0</v>
      </c>
      <c r="AJ39" s="50">
        <f t="shared" si="10"/>
        <v>0</v>
      </c>
      <c r="AK39" s="51">
        <f t="shared" si="11"/>
        <v>0</v>
      </c>
      <c r="AL39" s="37" t="str">
        <f t="shared" si="12"/>
        <v>Er ontbreken nog enkele gegevens!</v>
      </c>
      <c r="AM39" s="11"/>
      <c r="AN39" s="98">
        <f t="shared" si="13"/>
        <v>0</v>
      </c>
      <c r="AV39" s="20">
        <f t="shared" si="14"/>
        <v>0</v>
      </c>
      <c r="AW39" s="11"/>
    </row>
    <row r="40" spans="1:49" ht="15.75" customHeight="1" x14ac:dyDescent="0.2">
      <c r="A40" s="45">
        <f>SUM($AV$12:AV40)</f>
        <v>0</v>
      </c>
      <c r="B40" s="119"/>
      <c r="C40" s="52"/>
      <c r="D40" s="52"/>
      <c r="E40" s="52"/>
      <c r="F40" s="53"/>
      <c r="G40" s="52"/>
      <c r="H40" s="52"/>
      <c r="I40" s="52"/>
      <c r="J40" s="54"/>
      <c r="K40" s="46"/>
      <c r="L40" s="156">
        <f>IF(K40=Organisatie!$E$20,1,0)</f>
        <v>0</v>
      </c>
      <c r="M40" s="156">
        <f>IF(K40=Organisatie!$D$21,1,0)</f>
        <v>0</v>
      </c>
      <c r="N40" s="156">
        <f>IF(K40=Organisatie!$D$22,1,0)</f>
        <v>0</v>
      </c>
      <c r="O40" s="156">
        <f>IF(K40=Organisatie!$D$23,1,0)</f>
        <v>0</v>
      </c>
      <c r="P40" s="156">
        <f t="shared" si="15"/>
        <v>0</v>
      </c>
      <c r="Q40" s="157">
        <f t="shared" si="16"/>
        <v>0</v>
      </c>
      <c r="R40" s="152">
        <f t="shared" si="17"/>
        <v>0</v>
      </c>
      <c r="S40" s="127"/>
      <c r="T40" s="153">
        <f t="shared" si="18"/>
        <v>0</v>
      </c>
      <c r="U40" s="154">
        <f t="shared" si="19"/>
        <v>0</v>
      </c>
      <c r="V40" s="155"/>
      <c r="W40" s="50">
        <f t="shared" si="1"/>
        <v>0</v>
      </c>
      <c r="X40" s="50">
        <f t="shared" si="2"/>
        <v>0</v>
      </c>
      <c r="Y40" s="22"/>
      <c r="Z40" s="48">
        <f>COUNTIF(J12:J312,"29")</f>
        <v>0</v>
      </c>
      <c r="AA40" s="49" t="s">
        <v>33</v>
      </c>
      <c r="AB40" s="31"/>
      <c r="AC40" s="50">
        <f t="shared" si="3"/>
        <v>0</v>
      </c>
      <c r="AD40" s="50">
        <f t="shared" si="4"/>
        <v>0</v>
      </c>
      <c r="AE40" s="50">
        <f t="shared" si="5"/>
        <v>0</v>
      </c>
      <c r="AF40" s="50">
        <f t="shared" si="6"/>
        <v>0</v>
      </c>
      <c r="AG40" s="50">
        <f t="shared" si="7"/>
        <v>0</v>
      </c>
      <c r="AH40" s="50">
        <f t="shared" si="8"/>
        <v>0</v>
      </c>
      <c r="AI40" s="50">
        <f t="shared" si="9"/>
        <v>0</v>
      </c>
      <c r="AJ40" s="50">
        <f t="shared" si="10"/>
        <v>0</v>
      </c>
      <c r="AK40" s="51">
        <f t="shared" si="11"/>
        <v>0</v>
      </c>
      <c r="AL40" s="37" t="str">
        <f t="shared" si="12"/>
        <v>Er ontbreken nog enkele gegevens!</v>
      </c>
      <c r="AM40" s="11"/>
      <c r="AN40" s="98">
        <f t="shared" si="13"/>
        <v>0</v>
      </c>
      <c r="AV40" s="20">
        <f t="shared" si="14"/>
        <v>0</v>
      </c>
      <c r="AW40" s="11"/>
    </row>
    <row r="41" spans="1:49" ht="15.75" customHeight="1" x14ac:dyDescent="0.2">
      <c r="A41" s="45">
        <f>SUM($AV$12:AV41)</f>
        <v>0</v>
      </c>
      <c r="B41" s="119"/>
      <c r="C41" s="52"/>
      <c r="D41" s="52"/>
      <c r="E41" s="52"/>
      <c r="F41" s="53"/>
      <c r="G41" s="52"/>
      <c r="H41" s="52"/>
      <c r="I41" s="52"/>
      <c r="J41" s="54"/>
      <c r="K41" s="46"/>
      <c r="L41" s="156">
        <f>IF(K41=Organisatie!$E$20,1,0)</f>
        <v>0</v>
      </c>
      <c r="M41" s="156">
        <f>IF(K41=Organisatie!$D$21,1,0)</f>
        <v>0</v>
      </c>
      <c r="N41" s="156">
        <f>IF(K41=Organisatie!$D$22,1,0)</f>
        <v>0</v>
      </c>
      <c r="O41" s="156">
        <f>IF(K41=Organisatie!$D$23,1,0)</f>
        <v>0</v>
      </c>
      <c r="P41" s="156">
        <f t="shared" si="15"/>
        <v>0</v>
      </c>
      <c r="Q41" s="157">
        <f t="shared" si="16"/>
        <v>0</v>
      </c>
      <c r="R41" s="152">
        <f t="shared" si="17"/>
        <v>0</v>
      </c>
      <c r="S41" s="127"/>
      <c r="T41" s="153">
        <f t="shared" si="18"/>
        <v>0</v>
      </c>
      <c r="U41" s="154">
        <f t="shared" si="19"/>
        <v>0</v>
      </c>
      <c r="V41" s="155"/>
      <c r="W41" s="50">
        <f t="shared" si="1"/>
        <v>0</v>
      </c>
      <c r="X41" s="50">
        <f t="shared" si="2"/>
        <v>0</v>
      </c>
      <c r="Y41" s="22"/>
      <c r="Z41" s="48">
        <f>COUNTIF(J12:J312,"30")</f>
        <v>0</v>
      </c>
      <c r="AA41" s="49" t="s">
        <v>34</v>
      </c>
      <c r="AB41" s="31"/>
      <c r="AC41" s="50">
        <f t="shared" si="3"/>
        <v>0</v>
      </c>
      <c r="AD41" s="50">
        <f t="shared" si="4"/>
        <v>0</v>
      </c>
      <c r="AE41" s="50">
        <f t="shared" si="5"/>
        <v>0</v>
      </c>
      <c r="AF41" s="50">
        <f t="shared" si="6"/>
        <v>0</v>
      </c>
      <c r="AG41" s="50">
        <f t="shared" si="7"/>
        <v>0</v>
      </c>
      <c r="AH41" s="50">
        <f t="shared" si="8"/>
        <v>0</v>
      </c>
      <c r="AI41" s="50">
        <f t="shared" si="9"/>
        <v>0</v>
      </c>
      <c r="AJ41" s="50">
        <f t="shared" si="10"/>
        <v>0</v>
      </c>
      <c r="AK41" s="51">
        <f t="shared" si="11"/>
        <v>0</v>
      </c>
      <c r="AL41" s="37" t="str">
        <f t="shared" si="12"/>
        <v>Er ontbreken nog enkele gegevens!</v>
      </c>
      <c r="AM41" s="11"/>
      <c r="AN41" s="98">
        <f t="shared" si="13"/>
        <v>0</v>
      </c>
      <c r="AV41" s="20">
        <f t="shared" si="14"/>
        <v>0</v>
      </c>
      <c r="AW41" s="11"/>
    </row>
    <row r="42" spans="1:49" ht="15.75" customHeight="1" x14ac:dyDescent="0.2">
      <c r="A42" s="45">
        <f>SUM($AV$12:AV42)</f>
        <v>0</v>
      </c>
      <c r="B42" s="119"/>
      <c r="C42" s="52"/>
      <c r="D42" s="52"/>
      <c r="E42" s="52"/>
      <c r="F42" s="53"/>
      <c r="G42" s="52"/>
      <c r="H42" s="52"/>
      <c r="I42" s="52"/>
      <c r="J42" s="54"/>
      <c r="K42" s="46"/>
      <c r="L42" s="156">
        <f>IF(K42=Organisatie!$E$20,1,0)</f>
        <v>0</v>
      </c>
      <c r="M42" s="156">
        <f>IF(K42=Organisatie!$D$21,1,0)</f>
        <v>0</v>
      </c>
      <c r="N42" s="156">
        <f>IF(K42=Organisatie!$D$22,1,0)</f>
        <v>0</v>
      </c>
      <c r="O42" s="156">
        <f>IF(K42=Organisatie!$D$23,1,0)</f>
        <v>0</v>
      </c>
      <c r="P42" s="156">
        <f t="shared" si="15"/>
        <v>0</v>
      </c>
      <c r="Q42" s="157">
        <f t="shared" si="16"/>
        <v>0</v>
      </c>
      <c r="R42" s="152">
        <f t="shared" si="17"/>
        <v>0</v>
      </c>
      <c r="S42" s="127"/>
      <c r="T42" s="153">
        <f t="shared" si="18"/>
        <v>0</v>
      </c>
      <c r="U42" s="154">
        <f t="shared" si="19"/>
        <v>0</v>
      </c>
      <c r="V42" s="155"/>
      <c r="W42" s="50">
        <f t="shared" si="1"/>
        <v>0</v>
      </c>
      <c r="X42" s="50">
        <f t="shared" si="2"/>
        <v>0</v>
      </c>
      <c r="Y42" s="22"/>
      <c r="Z42" s="48">
        <f>COUNTIF(J12:J312,"31")</f>
        <v>0</v>
      </c>
      <c r="AA42" s="49" t="s">
        <v>35</v>
      </c>
      <c r="AB42" s="31"/>
      <c r="AC42" s="50">
        <f t="shared" si="3"/>
        <v>0</v>
      </c>
      <c r="AD42" s="50">
        <f t="shared" si="4"/>
        <v>0</v>
      </c>
      <c r="AE42" s="50">
        <f t="shared" si="5"/>
        <v>0</v>
      </c>
      <c r="AF42" s="50">
        <f t="shared" si="6"/>
        <v>0</v>
      </c>
      <c r="AG42" s="50">
        <f t="shared" si="7"/>
        <v>0</v>
      </c>
      <c r="AH42" s="50">
        <f t="shared" si="8"/>
        <v>0</v>
      </c>
      <c r="AI42" s="50">
        <f t="shared" si="9"/>
        <v>0</v>
      </c>
      <c r="AJ42" s="50">
        <f t="shared" si="10"/>
        <v>0</v>
      </c>
      <c r="AK42" s="51">
        <f t="shared" si="11"/>
        <v>0</v>
      </c>
      <c r="AL42" s="37" t="str">
        <f t="shared" si="12"/>
        <v>Er ontbreken nog enkele gegevens!</v>
      </c>
      <c r="AM42" s="11"/>
      <c r="AN42" s="98">
        <f t="shared" si="13"/>
        <v>0</v>
      </c>
      <c r="AV42" s="20">
        <f t="shared" si="14"/>
        <v>0</v>
      </c>
      <c r="AW42" s="11"/>
    </row>
    <row r="43" spans="1:49" ht="15.75" customHeight="1" x14ac:dyDescent="0.2">
      <c r="A43" s="45">
        <f>SUM($AV$12:AV43)</f>
        <v>0</v>
      </c>
      <c r="B43" s="119"/>
      <c r="C43" s="52"/>
      <c r="D43" s="52"/>
      <c r="E43" s="52"/>
      <c r="F43" s="53"/>
      <c r="G43" s="52"/>
      <c r="H43" s="52"/>
      <c r="I43" s="52"/>
      <c r="J43" s="54"/>
      <c r="K43" s="46"/>
      <c r="L43" s="156">
        <f>IF(K43=Organisatie!$E$20,1,0)</f>
        <v>0</v>
      </c>
      <c r="M43" s="156">
        <f>IF(K43=Organisatie!$D$21,1,0)</f>
        <v>0</v>
      </c>
      <c r="N43" s="156">
        <f>IF(K43=Organisatie!$D$22,1,0)</f>
        <v>0</v>
      </c>
      <c r="O43" s="156">
        <f>IF(K43=Organisatie!$D$23,1,0)</f>
        <v>0</v>
      </c>
      <c r="P43" s="156">
        <f t="shared" si="15"/>
        <v>0</v>
      </c>
      <c r="Q43" s="157">
        <f t="shared" si="16"/>
        <v>0</v>
      </c>
      <c r="R43" s="152">
        <f t="shared" si="17"/>
        <v>0</v>
      </c>
      <c r="S43" s="127"/>
      <c r="T43" s="153">
        <f t="shared" si="18"/>
        <v>0</v>
      </c>
      <c r="U43" s="154">
        <f t="shared" si="19"/>
        <v>0</v>
      </c>
      <c r="V43" s="155"/>
      <c r="W43" s="50">
        <f t="shared" si="1"/>
        <v>0</v>
      </c>
      <c r="X43" s="50">
        <f t="shared" si="2"/>
        <v>0</v>
      </c>
      <c r="Y43" s="22"/>
      <c r="Z43" s="48">
        <f>COUNTIF(J12:J312,"32")</f>
        <v>0</v>
      </c>
      <c r="AA43" s="49" t="s">
        <v>36</v>
      </c>
      <c r="AB43" s="31"/>
      <c r="AC43" s="50">
        <f t="shared" si="3"/>
        <v>0</v>
      </c>
      <c r="AD43" s="50">
        <f t="shared" si="4"/>
        <v>0</v>
      </c>
      <c r="AE43" s="50">
        <f t="shared" si="5"/>
        <v>0</v>
      </c>
      <c r="AF43" s="50">
        <f t="shared" si="6"/>
        <v>0</v>
      </c>
      <c r="AG43" s="50">
        <f t="shared" si="7"/>
        <v>0</v>
      </c>
      <c r="AH43" s="50">
        <f t="shared" si="8"/>
        <v>0</v>
      </c>
      <c r="AI43" s="50">
        <f t="shared" si="9"/>
        <v>0</v>
      </c>
      <c r="AJ43" s="50">
        <f t="shared" si="10"/>
        <v>0</v>
      </c>
      <c r="AK43" s="51">
        <f t="shared" si="11"/>
        <v>0</v>
      </c>
      <c r="AL43" s="37" t="str">
        <f t="shared" si="12"/>
        <v>Er ontbreken nog enkele gegevens!</v>
      </c>
      <c r="AM43" s="11"/>
      <c r="AN43" s="98">
        <f t="shared" si="13"/>
        <v>0</v>
      </c>
      <c r="AV43" s="20">
        <f t="shared" si="14"/>
        <v>0</v>
      </c>
      <c r="AW43" s="11"/>
    </row>
    <row r="44" spans="1:49" ht="15.75" customHeight="1" x14ac:dyDescent="0.2">
      <c r="A44" s="45">
        <f>SUM($AV$12:AV44)</f>
        <v>0</v>
      </c>
      <c r="B44" s="119"/>
      <c r="C44" s="52"/>
      <c r="D44" s="52"/>
      <c r="E44" s="52"/>
      <c r="F44" s="53"/>
      <c r="G44" s="52"/>
      <c r="H44" s="52"/>
      <c r="I44" s="52"/>
      <c r="J44" s="54"/>
      <c r="K44" s="46"/>
      <c r="L44" s="156">
        <f>IF(K44=Organisatie!$E$20,1,0)</f>
        <v>0</v>
      </c>
      <c r="M44" s="156">
        <f>IF(K44=Organisatie!$D$21,1,0)</f>
        <v>0</v>
      </c>
      <c r="N44" s="156">
        <f>IF(K44=Organisatie!$D$22,1,0)</f>
        <v>0</v>
      </c>
      <c r="O44" s="156">
        <f>IF(K44=Organisatie!$D$23,1,0)</f>
        <v>0</v>
      </c>
      <c r="P44" s="156">
        <f t="shared" si="15"/>
        <v>0</v>
      </c>
      <c r="Q44" s="157">
        <f t="shared" si="16"/>
        <v>0</v>
      </c>
      <c r="R44" s="152">
        <f t="shared" si="17"/>
        <v>0</v>
      </c>
      <c r="S44" s="127"/>
      <c r="T44" s="153">
        <f t="shared" si="18"/>
        <v>0</v>
      </c>
      <c r="U44" s="154">
        <f t="shared" si="19"/>
        <v>0</v>
      </c>
      <c r="V44" s="155"/>
      <c r="W44" s="50">
        <f t="shared" si="1"/>
        <v>0</v>
      </c>
      <c r="X44" s="50">
        <f t="shared" si="2"/>
        <v>0</v>
      </c>
      <c r="Y44" s="22"/>
      <c r="Z44" s="48">
        <f>COUNTIF(J12:J312,"33")</f>
        <v>0</v>
      </c>
      <c r="AA44" s="49" t="s">
        <v>37</v>
      </c>
      <c r="AB44" s="31"/>
      <c r="AC44" s="50">
        <f t="shared" si="3"/>
        <v>0</v>
      </c>
      <c r="AD44" s="50">
        <f t="shared" si="4"/>
        <v>0</v>
      </c>
      <c r="AE44" s="50">
        <f t="shared" si="5"/>
        <v>0</v>
      </c>
      <c r="AF44" s="50">
        <f t="shared" si="6"/>
        <v>0</v>
      </c>
      <c r="AG44" s="50">
        <f t="shared" si="7"/>
        <v>0</v>
      </c>
      <c r="AH44" s="50">
        <f t="shared" si="8"/>
        <v>0</v>
      </c>
      <c r="AI44" s="50">
        <f t="shared" si="9"/>
        <v>0</v>
      </c>
      <c r="AJ44" s="50">
        <f t="shared" si="10"/>
        <v>0</v>
      </c>
      <c r="AK44" s="51">
        <f t="shared" si="11"/>
        <v>0</v>
      </c>
      <c r="AL44" s="37" t="str">
        <f t="shared" si="12"/>
        <v>Er ontbreken nog enkele gegevens!</v>
      </c>
      <c r="AM44" s="11"/>
      <c r="AN44" s="98">
        <f t="shared" si="13"/>
        <v>0</v>
      </c>
      <c r="AV44" s="20">
        <f t="shared" si="14"/>
        <v>0</v>
      </c>
      <c r="AW44" s="11"/>
    </row>
    <row r="45" spans="1:49" ht="15.75" customHeight="1" x14ac:dyDescent="0.2">
      <c r="A45" s="45">
        <f>SUM($AV$12:AV45)</f>
        <v>0</v>
      </c>
      <c r="B45" s="119"/>
      <c r="C45" s="52"/>
      <c r="D45" s="52"/>
      <c r="E45" s="52"/>
      <c r="F45" s="53"/>
      <c r="G45" s="52"/>
      <c r="H45" s="52"/>
      <c r="I45" s="52"/>
      <c r="J45" s="54"/>
      <c r="K45" s="46"/>
      <c r="L45" s="156">
        <f>IF(K45=Organisatie!$E$20,1,0)</f>
        <v>0</v>
      </c>
      <c r="M45" s="156">
        <f>IF(K45=Organisatie!$D$21,1,0)</f>
        <v>0</v>
      </c>
      <c r="N45" s="156">
        <f>IF(K45=Organisatie!$D$22,1,0)</f>
        <v>0</v>
      </c>
      <c r="O45" s="156">
        <f>IF(K45=Organisatie!$D$23,1,0)</f>
        <v>0</v>
      </c>
      <c r="P45" s="156">
        <f t="shared" si="15"/>
        <v>0</v>
      </c>
      <c r="Q45" s="157">
        <f t="shared" si="16"/>
        <v>0</v>
      </c>
      <c r="R45" s="152">
        <f t="shared" si="17"/>
        <v>0</v>
      </c>
      <c r="S45" s="127"/>
      <c r="T45" s="153">
        <f t="shared" si="18"/>
        <v>0</v>
      </c>
      <c r="U45" s="154">
        <f t="shared" si="19"/>
        <v>0</v>
      </c>
      <c r="V45" s="155"/>
      <c r="W45" s="50">
        <f t="shared" si="1"/>
        <v>0</v>
      </c>
      <c r="X45" s="50">
        <f t="shared" si="2"/>
        <v>0</v>
      </c>
      <c r="Y45" s="22"/>
      <c r="Z45" s="48">
        <f>COUNTIF(J12:J312,"34")</f>
        <v>0</v>
      </c>
      <c r="AA45" s="49" t="s">
        <v>38</v>
      </c>
      <c r="AB45" s="31"/>
      <c r="AC45" s="50">
        <f t="shared" si="3"/>
        <v>0</v>
      </c>
      <c r="AD45" s="50">
        <f t="shared" si="4"/>
        <v>0</v>
      </c>
      <c r="AE45" s="50">
        <f t="shared" si="5"/>
        <v>0</v>
      </c>
      <c r="AF45" s="50">
        <f t="shared" si="6"/>
        <v>0</v>
      </c>
      <c r="AG45" s="50">
        <f t="shared" si="7"/>
        <v>0</v>
      </c>
      <c r="AH45" s="50">
        <f t="shared" si="8"/>
        <v>0</v>
      </c>
      <c r="AI45" s="50">
        <f t="shared" si="9"/>
        <v>0</v>
      </c>
      <c r="AJ45" s="50">
        <f t="shared" si="10"/>
        <v>0</v>
      </c>
      <c r="AK45" s="51">
        <f t="shared" si="11"/>
        <v>0</v>
      </c>
      <c r="AL45" s="37" t="str">
        <f t="shared" si="12"/>
        <v>Er ontbreken nog enkele gegevens!</v>
      </c>
      <c r="AM45" s="11"/>
      <c r="AN45" s="98">
        <f t="shared" si="13"/>
        <v>0</v>
      </c>
      <c r="AV45" s="20">
        <f t="shared" si="14"/>
        <v>0</v>
      </c>
      <c r="AW45" s="11"/>
    </row>
    <row r="46" spans="1:49" ht="15.75" customHeight="1" x14ac:dyDescent="0.2">
      <c r="A46" s="45">
        <f>SUM($AV$12:AV46)</f>
        <v>0</v>
      </c>
      <c r="B46" s="119"/>
      <c r="C46" s="52"/>
      <c r="D46" s="52"/>
      <c r="E46" s="52"/>
      <c r="F46" s="53"/>
      <c r="G46" s="52"/>
      <c r="H46" s="52"/>
      <c r="I46" s="52"/>
      <c r="J46" s="54"/>
      <c r="K46" s="46"/>
      <c r="L46" s="156">
        <f>IF(K46=Organisatie!$E$20,1,0)</f>
        <v>0</v>
      </c>
      <c r="M46" s="156">
        <f>IF(K46=Organisatie!$D$21,1,0)</f>
        <v>0</v>
      </c>
      <c r="N46" s="156">
        <f>IF(K46=Organisatie!$D$22,1,0)</f>
        <v>0</v>
      </c>
      <c r="O46" s="156">
        <f>IF(K46=Organisatie!$D$23,1,0)</f>
        <v>0</v>
      </c>
      <c r="P46" s="156">
        <f t="shared" si="15"/>
        <v>0</v>
      </c>
      <c r="Q46" s="157">
        <f t="shared" si="16"/>
        <v>0</v>
      </c>
      <c r="R46" s="152">
        <f t="shared" si="17"/>
        <v>0</v>
      </c>
      <c r="S46" s="127"/>
      <c r="T46" s="153">
        <f t="shared" si="18"/>
        <v>0</v>
      </c>
      <c r="U46" s="154">
        <f t="shared" si="19"/>
        <v>0</v>
      </c>
      <c r="V46" s="155"/>
      <c r="W46" s="50">
        <f t="shared" si="1"/>
        <v>0</v>
      </c>
      <c r="X46" s="50">
        <f t="shared" si="2"/>
        <v>0</v>
      </c>
      <c r="Y46" s="22"/>
      <c r="Z46" s="48">
        <f>COUNTIF(J12:J312,"35")</f>
        <v>0</v>
      </c>
      <c r="AA46" s="49" t="s">
        <v>39</v>
      </c>
      <c r="AB46" s="31"/>
      <c r="AC46" s="50">
        <f t="shared" si="3"/>
        <v>0</v>
      </c>
      <c r="AD46" s="50">
        <f t="shared" si="4"/>
        <v>0</v>
      </c>
      <c r="AE46" s="50">
        <f t="shared" si="5"/>
        <v>0</v>
      </c>
      <c r="AF46" s="50">
        <f t="shared" si="6"/>
        <v>0</v>
      </c>
      <c r="AG46" s="50">
        <f t="shared" si="7"/>
        <v>0</v>
      </c>
      <c r="AH46" s="50">
        <f t="shared" si="8"/>
        <v>0</v>
      </c>
      <c r="AI46" s="50">
        <f t="shared" si="9"/>
        <v>0</v>
      </c>
      <c r="AJ46" s="50">
        <f t="shared" si="10"/>
        <v>0</v>
      </c>
      <c r="AK46" s="51">
        <f t="shared" si="11"/>
        <v>0</v>
      </c>
      <c r="AL46" s="37" t="str">
        <f t="shared" si="12"/>
        <v>Er ontbreken nog enkele gegevens!</v>
      </c>
      <c r="AM46" s="11"/>
      <c r="AN46" s="98">
        <f t="shared" si="13"/>
        <v>0</v>
      </c>
      <c r="AV46" s="20">
        <f t="shared" si="14"/>
        <v>0</v>
      </c>
      <c r="AW46" s="11"/>
    </row>
    <row r="47" spans="1:49" ht="15.75" customHeight="1" x14ac:dyDescent="0.2">
      <c r="A47" s="45">
        <f>SUM($AV$12:AV47)</f>
        <v>0</v>
      </c>
      <c r="B47" s="119"/>
      <c r="C47" s="52"/>
      <c r="D47" s="52"/>
      <c r="E47" s="52"/>
      <c r="F47" s="53"/>
      <c r="G47" s="52"/>
      <c r="H47" s="52"/>
      <c r="I47" s="52"/>
      <c r="J47" s="54"/>
      <c r="K47" s="46"/>
      <c r="L47" s="156">
        <f>IF(K47=Organisatie!$E$20,1,0)</f>
        <v>0</v>
      </c>
      <c r="M47" s="156">
        <f>IF(K47=Organisatie!$D$21,1,0)</f>
        <v>0</v>
      </c>
      <c r="N47" s="156">
        <f>IF(K47=Organisatie!$D$22,1,0)</f>
        <v>0</v>
      </c>
      <c r="O47" s="156">
        <f>IF(K47=Organisatie!$D$23,1,0)</f>
        <v>0</v>
      </c>
      <c r="P47" s="156">
        <f t="shared" si="15"/>
        <v>0</v>
      </c>
      <c r="Q47" s="157">
        <f t="shared" si="16"/>
        <v>0</v>
      </c>
      <c r="R47" s="152">
        <f t="shared" si="17"/>
        <v>0</v>
      </c>
      <c r="S47" s="127"/>
      <c r="T47" s="153">
        <f t="shared" si="18"/>
        <v>0</v>
      </c>
      <c r="U47" s="154">
        <f t="shared" si="19"/>
        <v>0</v>
      </c>
      <c r="V47" s="155"/>
      <c r="W47" s="50">
        <f t="shared" si="1"/>
        <v>0</v>
      </c>
      <c r="X47" s="50">
        <f t="shared" si="2"/>
        <v>0</v>
      </c>
      <c r="Y47" s="22"/>
      <c r="Z47" s="48">
        <f>COUNTIF(J12:J312,"36")</f>
        <v>0</v>
      </c>
      <c r="AA47" s="49" t="s">
        <v>40</v>
      </c>
      <c r="AB47" s="31"/>
      <c r="AC47" s="50">
        <f t="shared" si="3"/>
        <v>0</v>
      </c>
      <c r="AD47" s="50">
        <f t="shared" si="4"/>
        <v>0</v>
      </c>
      <c r="AE47" s="50">
        <f t="shared" si="5"/>
        <v>0</v>
      </c>
      <c r="AF47" s="50">
        <f t="shared" si="6"/>
        <v>0</v>
      </c>
      <c r="AG47" s="50">
        <f t="shared" si="7"/>
        <v>0</v>
      </c>
      <c r="AH47" s="50">
        <f t="shared" si="8"/>
        <v>0</v>
      </c>
      <c r="AI47" s="50">
        <f t="shared" si="9"/>
        <v>0</v>
      </c>
      <c r="AJ47" s="50">
        <f t="shared" si="10"/>
        <v>0</v>
      </c>
      <c r="AK47" s="51">
        <f t="shared" si="11"/>
        <v>0</v>
      </c>
      <c r="AL47" s="37" t="str">
        <f t="shared" si="12"/>
        <v>Er ontbreken nog enkele gegevens!</v>
      </c>
      <c r="AM47" s="11"/>
      <c r="AN47" s="98">
        <f t="shared" si="13"/>
        <v>0</v>
      </c>
      <c r="AV47" s="20">
        <f t="shared" si="14"/>
        <v>0</v>
      </c>
      <c r="AW47" s="11"/>
    </row>
    <row r="48" spans="1:49" ht="15.75" customHeight="1" x14ac:dyDescent="0.2">
      <c r="A48" s="45">
        <f>SUM($AV$12:AV48)</f>
        <v>0</v>
      </c>
      <c r="B48" s="119"/>
      <c r="C48" s="52"/>
      <c r="D48" s="52"/>
      <c r="E48" s="52"/>
      <c r="F48" s="53"/>
      <c r="G48" s="52"/>
      <c r="H48" s="52"/>
      <c r="I48" s="52"/>
      <c r="J48" s="54"/>
      <c r="K48" s="46"/>
      <c r="L48" s="156">
        <f>IF(K48=Organisatie!$E$20,1,0)</f>
        <v>0</v>
      </c>
      <c r="M48" s="156">
        <f>IF(K48=Organisatie!$D$21,1,0)</f>
        <v>0</v>
      </c>
      <c r="N48" s="156">
        <f>IF(K48=Organisatie!$D$22,1,0)</f>
        <v>0</v>
      </c>
      <c r="O48" s="156">
        <f>IF(K48=Organisatie!$D$23,1,0)</f>
        <v>0</v>
      </c>
      <c r="P48" s="156">
        <f t="shared" si="15"/>
        <v>0</v>
      </c>
      <c r="Q48" s="157">
        <f t="shared" si="16"/>
        <v>0</v>
      </c>
      <c r="R48" s="152">
        <f t="shared" si="17"/>
        <v>0</v>
      </c>
      <c r="S48" s="127"/>
      <c r="T48" s="153">
        <f t="shared" si="18"/>
        <v>0</v>
      </c>
      <c r="U48" s="154">
        <f t="shared" si="19"/>
        <v>0</v>
      </c>
      <c r="V48" s="155"/>
      <c r="W48" s="50">
        <f t="shared" si="1"/>
        <v>0</v>
      </c>
      <c r="X48" s="50">
        <f t="shared" si="2"/>
        <v>0</v>
      </c>
      <c r="Y48" s="22"/>
      <c r="Z48" s="48">
        <f>COUNTIF(J12:J312,"37")</f>
        <v>0</v>
      </c>
      <c r="AA48" s="49" t="s">
        <v>41</v>
      </c>
      <c r="AB48" s="31"/>
      <c r="AC48" s="50">
        <f t="shared" si="3"/>
        <v>0</v>
      </c>
      <c r="AD48" s="50">
        <f t="shared" si="4"/>
        <v>0</v>
      </c>
      <c r="AE48" s="50">
        <f t="shared" si="5"/>
        <v>0</v>
      </c>
      <c r="AF48" s="50">
        <f t="shared" si="6"/>
        <v>0</v>
      </c>
      <c r="AG48" s="50">
        <f t="shared" si="7"/>
        <v>0</v>
      </c>
      <c r="AH48" s="50">
        <f t="shared" si="8"/>
        <v>0</v>
      </c>
      <c r="AI48" s="50">
        <f t="shared" si="9"/>
        <v>0</v>
      </c>
      <c r="AJ48" s="50">
        <f t="shared" si="10"/>
        <v>0</v>
      </c>
      <c r="AK48" s="51">
        <f t="shared" si="11"/>
        <v>0</v>
      </c>
      <c r="AL48" s="37" t="str">
        <f t="shared" si="12"/>
        <v>Er ontbreken nog enkele gegevens!</v>
      </c>
      <c r="AM48" s="11"/>
      <c r="AN48" s="98">
        <f t="shared" si="13"/>
        <v>0</v>
      </c>
      <c r="AV48" s="20">
        <f t="shared" si="14"/>
        <v>0</v>
      </c>
      <c r="AW48" s="11"/>
    </row>
    <row r="49" spans="1:49" ht="15.75" customHeight="1" x14ac:dyDescent="0.2">
      <c r="A49" s="45">
        <f>SUM($AV$12:AV49)</f>
        <v>0</v>
      </c>
      <c r="B49" s="119"/>
      <c r="C49" s="52"/>
      <c r="D49" s="52"/>
      <c r="E49" s="52"/>
      <c r="F49" s="53"/>
      <c r="G49" s="52"/>
      <c r="H49" s="52"/>
      <c r="I49" s="52"/>
      <c r="J49" s="54"/>
      <c r="K49" s="46"/>
      <c r="L49" s="156">
        <f>IF(K49=Organisatie!$E$20,1,0)</f>
        <v>0</v>
      </c>
      <c r="M49" s="156">
        <f>IF(K49=Organisatie!$D$21,1,0)</f>
        <v>0</v>
      </c>
      <c r="N49" s="156">
        <f>IF(K49=Organisatie!$D$22,1,0)</f>
        <v>0</v>
      </c>
      <c r="O49" s="156">
        <f>IF(K49=Organisatie!$D$23,1,0)</f>
        <v>0</v>
      </c>
      <c r="P49" s="156">
        <f t="shared" si="15"/>
        <v>0</v>
      </c>
      <c r="Q49" s="157">
        <f t="shared" si="16"/>
        <v>0</v>
      </c>
      <c r="R49" s="152">
        <f t="shared" si="17"/>
        <v>0</v>
      </c>
      <c r="S49" s="127"/>
      <c r="T49" s="153">
        <f t="shared" si="18"/>
        <v>0</v>
      </c>
      <c r="U49" s="154">
        <f t="shared" si="19"/>
        <v>0</v>
      </c>
      <c r="V49" s="155"/>
      <c r="W49" s="50">
        <f t="shared" si="1"/>
        <v>0</v>
      </c>
      <c r="X49" s="50">
        <f t="shared" si="2"/>
        <v>0</v>
      </c>
      <c r="Y49" s="22"/>
      <c r="Z49" s="48">
        <f>COUNTIF(J12:J312,"38")</f>
        <v>0</v>
      </c>
      <c r="AA49" s="49" t="s">
        <v>42</v>
      </c>
      <c r="AB49" s="31"/>
      <c r="AC49" s="50">
        <f t="shared" si="3"/>
        <v>0</v>
      </c>
      <c r="AD49" s="50">
        <f t="shared" si="4"/>
        <v>0</v>
      </c>
      <c r="AE49" s="50">
        <f t="shared" si="5"/>
        <v>0</v>
      </c>
      <c r="AF49" s="50">
        <f t="shared" si="6"/>
        <v>0</v>
      </c>
      <c r="AG49" s="50">
        <f t="shared" si="7"/>
        <v>0</v>
      </c>
      <c r="AH49" s="50">
        <f t="shared" si="8"/>
        <v>0</v>
      </c>
      <c r="AI49" s="50">
        <f t="shared" si="9"/>
        <v>0</v>
      </c>
      <c r="AJ49" s="50">
        <f t="shared" si="10"/>
        <v>0</v>
      </c>
      <c r="AK49" s="51">
        <f t="shared" si="11"/>
        <v>0</v>
      </c>
      <c r="AL49" s="37" t="str">
        <f t="shared" si="12"/>
        <v>Er ontbreken nog enkele gegevens!</v>
      </c>
      <c r="AM49" s="11"/>
      <c r="AN49" s="98">
        <f t="shared" si="13"/>
        <v>0</v>
      </c>
      <c r="AV49" s="20">
        <f t="shared" si="14"/>
        <v>0</v>
      </c>
      <c r="AW49" s="11"/>
    </row>
    <row r="50" spans="1:49" ht="15.75" customHeight="1" x14ac:dyDescent="0.2">
      <c r="A50" s="45">
        <f>SUM($AV$12:AV50)</f>
        <v>0</v>
      </c>
      <c r="B50" s="119"/>
      <c r="C50" s="52"/>
      <c r="D50" s="52"/>
      <c r="E50" s="52"/>
      <c r="F50" s="53"/>
      <c r="G50" s="52"/>
      <c r="H50" s="52"/>
      <c r="I50" s="52"/>
      <c r="J50" s="54"/>
      <c r="K50" s="46"/>
      <c r="L50" s="156">
        <f>IF(K50=Organisatie!$E$20,1,0)</f>
        <v>0</v>
      </c>
      <c r="M50" s="156">
        <f>IF(K50=Organisatie!$D$21,1,0)</f>
        <v>0</v>
      </c>
      <c r="N50" s="156">
        <f>IF(K50=Organisatie!$D$22,1,0)</f>
        <v>0</v>
      </c>
      <c r="O50" s="156">
        <f>IF(K50=Organisatie!$D$23,1,0)</f>
        <v>0</v>
      </c>
      <c r="P50" s="156">
        <f t="shared" si="15"/>
        <v>0</v>
      </c>
      <c r="Q50" s="157">
        <f t="shared" si="16"/>
        <v>0</v>
      </c>
      <c r="R50" s="152">
        <f t="shared" si="17"/>
        <v>0</v>
      </c>
      <c r="S50" s="127"/>
      <c r="T50" s="153">
        <f t="shared" si="18"/>
        <v>0</v>
      </c>
      <c r="U50" s="154">
        <f t="shared" si="19"/>
        <v>0</v>
      </c>
      <c r="V50" s="155"/>
      <c r="W50" s="50">
        <f t="shared" si="1"/>
        <v>0</v>
      </c>
      <c r="X50" s="50">
        <f t="shared" si="2"/>
        <v>0</v>
      </c>
      <c r="Y50" s="22"/>
      <c r="Z50" s="48">
        <f>COUNTIF(J12:J312,"39")</f>
        <v>0</v>
      </c>
      <c r="AA50" s="49" t="s">
        <v>43</v>
      </c>
      <c r="AB50" s="31"/>
      <c r="AC50" s="50">
        <f t="shared" si="3"/>
        <v>0</v>
      </c>
      <c r="AD50" s="50">
        <f t="shared" si="4"/>
        <v>0</v>
      </c>
      <c r="AE50" s="50">
        <f t="shared" si="5"/>
        <v>0</v>
      </c>
      <c r="AF50" s="50">
        <f t="shared" si="6"/>
        <v>0</v>
      </c>
      <c r="AG50" s="50">
        <f t="shared" si="7"/>
        <v>0</v>
      </c>
      <c r="AH50" s="50">
        <f t="shared" si="8"/>
        <v>0</v>
      </c>
      <c r="AI50" s="50">
        <f t="shared" si="9"/>
        <v>0</v>
      </c>
      <c r="AJ50" s="50">
        <f t="shared" si="10"/>
        <v>0</v>
      </c>
      <c r="AK50" s="51">
        <f t="shared" si="11"/>
        <v>0</v>
      </c>
      <c r="AL50" s="37" t="str">
        <f t="shared" si="12"/>
        <v>Er ontbreken nog enkele gegevens!</v>
      </c>
      <c r="AM50" s="11"/>
      <c r="AN50" s="98">
        <f t="shared" si="13"/>
        <v>0</v>
      </c>
      <c r="AV50" s="20">
        <f t="shared" si="14"/>
        <v>0</v>
      </c>
      <c r="AW50" s="11"/>
    </row>
    <row r="51" spans="1:49" ht="15.75" customHeight="1" x14ac:dyDescent="0.2">
      <c r="A51" s="45">
        <f>SUM($AV$12:AV51)</f>
        <v>0</v>
      </c>
      <c r="B51" s="119"/>
      <c r="C51" s="52"/>
      <c r="D51" s="52"/>
      <c r="E51" s="52"/>
      <c r="F51" s="53"/>
      <c r="G51" s="52"/>
      <c r="H51" s="52"/>
      <c r="I51" s="52"/>
      <c r="J51" s="54"/>
      <c r="K51" s="46"/>
      <c r="L51" s="156">
        <f>IF(K51=Organisatie!$E$20,1,0)</f>
        <v>0</v>
      </c>
      <c r="M51" s="156">
        <f>IF(K51=Organisatie!$D$21,1,0)</f>
        <v>0</v>
      </c>
      <c r="N51" s="156">
        <f>IF(K51=Organisatie!$D$22,1,0)</f>
        <v>0</v>
      </c>
      <c r="O51" s="156">
        <f>IF(K51=Organisatie!$D$23,1,0)</f>
        <v>0</v>
      </c>
      <c r="P51" s="156">
        <f t="shared" si="15"/>
        <v>0</v>
      </c>
      <c r="Q51" s="157">
        <f t="shared" si="16"/>
        <v>0</v>
      </c>
      <c r="R51" s="152">
        <f t="shared" si="17"/>
        <v>0</v>
      </c>
      <c r="S51" s="127"/>
      <c r="T51" s="153">
        <f t="shared" si="18"/>
        <v>0</v>
      </c>
      <c r="U51" s="154">
        <f t="shared" si="19"/>
        <v>0</v>
      </c>
      <c r="V51" s="155"/>
      <c r="W51" s="50">
        <f t="shared" si="1"/>
        <v>0</v>
      </c>
      <c r="X51" s="50">
        <f t="shared" si="2"/>
        <v>0</v>
      </c>
      <c r="Y51" s="22"/>
      <c r="Z51" s="55">
        <f>COUNTIF(J12:J312,"40")</f>
        <v>0</v>
      </c>
      <c r="AA51" s="49" t="s">
        <v>73</v>
      </c>
      <c r="AB51" s="31"/>
      <c r="AC51" s="50">
        <f t="shared" si="3"/>
        <v>0</v>
      </c>
      <c r="AD51" s="50">
        <f t="shared" si="4"/>
        <v>0</v>
      </c>
      <c r="AE51" s="50">
        <f t="shared" si="5"/>
        <v>0</v>
      </c>
      <c r="AF51" s="50">
        <f t="shared" si="6"/>
        <v>0</v>
      </c>
      <c r="AG51" s="50">
        <f t="shared" si="7"/>
        <v>0</v>
      </c>
      <c r="AH51" s="50">
        <f t="shared" si="8"/>
        <v>0</v>
      </c>
      <c r="AI51" s="50">
        <f t="shared" si="9"/>
        <v>0</v>
      </c>
      <c r="AJ51" s="50">
        <f t="shared" si="10"/>
        <v>0</v>
      </c>
      <c r="AK51" s="51">
        <f t="shared" si="11"/>
        <v>0</v>
      </c>
      <c r="AL51" s="37" t="str">
        <f t="shared" si="12"/>
        <v>Er ontbreken nog enkele gegevens!</v>
      </c>
      <c r="AM51" s="11"/>
      <c r="AN51" s="98">
        <f t="shared" si="13"/>
        <v>0</v>
      </c>
      <c r="AV51" s="20">
        <f t="shared" si="14"/>
        <v>0</v>
      </c>
      <c r="AW51" s="11"/>
    </row>
    <row r="52" spans="1:49" ht="15.75" customHeight="1" x14ac:dyDescent="0.2">
      <c r="A52" s="45">
        <f>SUM($AV$12:AV52)</f>
        <v>0</v>
      </c>
      <c r="B52" s="119"/>
      <c r="C52" s="52"/>
      <c r="D52" s="52"/>
      <c r="E52" s="52"/>
      <c r="F52" s="53"/>
      <c r="G52" s="52"/>
      <c r="H52" s="52"/>
      <c r="I52" s="52"/>
      <c r="J52" s="54"/>
      <c r="K52" s="46"/>
      <c r="L52" s="156">
        <f>IF(K52=Organisatie!$E$20,1,0)</f>
        <v>0</v>
      </c>
      <c r="M52" s="156">
        <f>IF(K52=Organisatie!$D$21,1,0)</f>
        <v>0</v>
      </c>
      <c r="N52" s="156">
        <f>IF(K52=Organisatie!$D$22,1,0)</f>
        <v>0</v>
      </c>
      <c r="O52" s="156">
        <f>IF(K52=Organisatie!$D$23,1,0)</f>
        <v>0</v>
      </c>
      <c r="P52" s="156">
        <f t="shared" si="15"/>
        <v>0</v>
      </c>
      <c r="Q52" s="157">
        <f t="shared" si="16"/>
        <v>0</v>
      </c>
      <c r="R52" s="152">
        <f t="shared" si="17"/>
        <v>0</v>
      </c>
      <c r="S52" s="127"/>
      <c r="T52" s="153">
        <f t="shared" si="18"/>
        <v>0</v>
      </c>
      <c r="U52" s="154">
        <f t="shared" si="19"/>
        <v>0</v>
      </c>
      <c r="V52" s="155"/>
      <c r="W52" s="50">
        <f t="shared" si="1"/>
        <v>0</v>
      </c>
      <c r="X52" s="50">
        <f t="shared" si="2"/>
        <v>0</v>
      </c>
      <c r="Y52" s="22"/>
      <c r="Z52" s="55">
        <f>COUNTIF(J12:J312,"41")</f>
        <v>0</v>
      </c>
      <c r="AA52" s="49" t="s">
        <v>44</v>
      </c>
      <c r="AB52" s="31"/>
      <c r="AC52" s="50">
        <f t="shared" si="3"/>
        <v>0</v>
      </c>
      <c r="AD52" s="50">
        <f t="shared" si="4"/>
        <v>0</v>
      </c>
      <c r="AE52" s="50">
        <f t="shared" si="5"/>
        <v>0</v>
      </c>
      <c r="AF52" s="50">
        <f t="shared" si="6"/>
        <v>0</v>
      </c>
      <c r="AG52" s="50">
        <f t="shared" si="7"/>
        <v>0</v>
      </c>
      <c r="AH52" s="50">
        <f t="shared" si="8"/>
        <v>0</v>
      </c>
      <c r="AI52" s="50">
        <f t="shared" si="9"/>
        <v>0</v>
      </c>
      <c r="AJ52" s="50">
        <f t="shared" si="10"/>
        <v>0</v>
      </c>
      <c r="AK52" s="51">
        <f t="shared" si="11"/>
        <v>0</v>
      </c>
      <c r="AL52" s="37" t="str">
        <f t="shared" si="12"/>
        <v>Er ontbreken nog enkele gegevens!</v>
      </c>
      <c r="AM52" s="11"/>
      <c r="AN52" s="98">
        <f t="shared" si="13"/>
        <v>0</v>
      </c>
      <c r="AV52" s="20">
        <f t="shared" si="14"/>
        <v>0</v>
      </c>
      <c r="AW52" s="11"/>
    </row>
    <row r="53" spans="1:49" ht="15.75" customHeight="1" x14ac:dyDescent="0.2">
      <c r="A53" s="45">
        <f>SUM($AV$12:AV53)</f>
        <v>0</v>
      </c>
      <c r="B53" s="119"/>
      <c r="C53" s="52"/>
      <c r="D53" s="52"/>
      <c r="E53" s="52"/>
      <c r="F53" s="53"/>
      <c r="G53" s="52"/>
      <c r="H53" s="52"/>
      <c r="I53" s="52"/>
      <c r="J53" s="54"/>
      <c r="K53" s="46"/>
      <c r="L53" s="156">
        <f>IF(K53=Organisatie!$E$20,1,0)</f>
        <v>0</v>
      </c>
      <c r="M53" s="156">
        <f>IF(K53=Organisatie!$D$21,1,0)</f>
        <v>0</v>
      </c>
      <c r="N53" s="156">
        <f>IF(K53=Organisatie!$D$22,1,0)</f>
        <v>0</v>
      </c>
      <c r="O53" s="156">
        <f>IF(K53=Organisatie!$D$23,1,0)</f>
        <v>0</v>
      </c>
      <c r="P53" s="156">
        <f t="shared" si="15"/>
        <v>0</v>
      </c>
      <c r="Q53" s="157">
        <f t="shared" si="16"/>
        <v>0</v>
      </c>
      <c r="R53" s="152">
        <f t="shared" si="17"/>
        <v>0</v>
      </c>
      <c r="S53" s="127"/>
      <c r="T53" s="153">
        <f t="shared" si="18"/>
        <v>0</v>
      </c>
      <c r="U53" s="154">
        <f t="shared" si="19"/>
        <v>0</v>
      </c>
      <c r="V53" s="155"/>
      <c r="W53" s="50">
        <f t="shared" si="1"/>
        <v>0</v>
      </c>
      <c r="X53" s="50">
        <f t="shared" si="2"/>
        <v>0</v>
      </c>
      <c r="Y53" s="22"/>
      <c r="Z53" s="55">
        <f>COUNTIF(J12:J312,"42")</f>
        <v>0</v>
      </c>
      <c r="AA53" s="49" t="s">
        <v>45</v>
      </c>
      <c r="AB53" s="31"/>
      <c r="AC53" s="50">
        <f t="shared" si="3"/>
        <v>0</v>
      </c>
      <c r="AD53" s="50">
        <f t="shared" si="4"/>
        <v>0</v>
      </c>
      <c r="AE53" s="50">
        <f t="shared" si="5"/>
        <v>0</v>
      </c>
      <c r="AF53" s="50">
        <f t="shared" si="6"/>
        <v>0</v>
      </c>
      <c r="AG53" s="50">
        <f t="shared" si="7"/>
        <v>0</v>
      </c>
      <c r="AH53" s="50">
        <f t="shared" si="8"/>
        <v>0</v>
      </c>
      <c r="AI53" s="50">
        <f t="shared" si="9"/>
        <v>0</v>
      </c>
      <c r="AJ53" s="50">
        <f t="shared" si="10"/>
        <v>0</v>
      </c>
      <c r="AK53" s="51">
        <f t="shared" si="11"/>
        <v>0</v>
      </c>
      <c r="AL53" s="37" t="str">
        <f t="shared" si="12"/>
        <v>Er ontbreken nog enkele gegevens!</v>
      </c>
      <c r="AM53" s="11"/>
      <c r="AN53" s="98">
        <f t="shared" si="13"/>
        <v>0</v>
      </c>
      <c r="AV53" s="20">
        <f t="shared" si="14"/>
        <v>0</v>
      </c>
      <c r="AW53" s="11"/>
    </row>
    <row r="54" spans="1:49" ht="15.75" customHeight="1" x14ac:dyDescent="0.2">
      <c r="A54" s="45">
        <f>SUM($AV$12:AV54)</f>
        <v>0</v>
      </c>
      <c r="B54" s="119"/>
      <c r="C54" s="52"/>
      <c r="D54" s="52"/>
      <c r="E54" s="52"/>
      <c r="F54" s="53"/>
      <c r="G54" s="52"/>
      <c r="H54" s="52"/>
      <c r="I54" s="52"/>
      <c r="J54" s="54"/>
      <c r="K54" s="46"/>
      <c r="L54" s="156">
        <f>IF(K54=Organisatie!$E$20,1,0)</f>
        <v>0</v>
      </c>
      <c r="M54" s="156">
        <f>IF(K54=Organisatie!$D$21,1,0)</f>
        <v>0</v>
      </c>
      <c r="N54" s="156">
        <f>IF(K54=Organisatie!$D$22,1,0)</f>
        <v>0</v>
      </c>
      <c r="O54" s="156">
        <f>IF(K54=Organisatie!$D$23,1,0)</f>
        <v>0</v>
      </c>
      <c r="P54" s="156">
        <f t="shared" si="15"/>
        <v>0</v>
      </c>
      <c r="Q54" s="157">
        <f t="shared" si="16"/>
        <v>0</v>
      </c>
      <c r="R54" s="152">
        <f t="shared" si="17"/>
        <v>0</v>
      </c>
      <c r="S54" s="127"/>
      <c r="T54" s="153">
        <f t="shared" si="18"/>
        <v>0</v>
      </c>
      <c r="U54" s="154">
        <f t="shared" si="19"/>
        <v>0</v>
      </c>
      <c r="V54" s="155"/>
      <c r="W54" s="50">
        <f t="shared" si="1"/>
        <v>0</v>
      </c>
      <c r="X54" s="50">
        <f t="shared" si="2"/>
        <v>0</v>
      </c>
      <c r="Y54" s="22"/>
      <c r="Z54" s="55">
        <f>COUNTIF(J12:J312,"43")</f>
        <v>0</v>
      </c>
      <c r="AA54" s="49" t="s">
        <v>46</v>
      </c>
      <c r="AB54" s="31"/>
      <c r="AC54" s="50">
        <f t="shared" si="3"/>
        <v>0</v>
      </c>
      <c r="AD54" s="50">
        <f t="shared" si="4"/>
        <v>0</v>
      </c>
      <c r="AE54" s="50">
        <f t="shared" si="5"/>
        <v>0</v>
      </c>
      <c r="AF54" s="50">
        <f t="shared" si="6"/>
        <v>0</v>
      </c>
      <c r="AG54" s="50">
        <f t="shared" si="7"/>
        <v>0</v>
      </c>
      <c r="AH54" s="50">
        <f t="shared" si="8"/>
        <v>0</v>
      </c>
      <c r="AI54" s="50">
        <f t="shared" si="9"/>
        <v>0</v>
      </c>
      <c r="AJ54" s="50">
        <f t="shared" si="10"/>
        <v>0</v>
      </c>
      <c r="AK54" s="51">
        <f t="shared" si="11"/>
        <v>0</v>
      </c>
      <c r="AL54" s="37" t="str">
        <f t="shared" si="12"/>
        <v>Er ontbreken nog enkele gegevens!</v>
      </c>
      <c r="AM54" s="11"/>
      <c r="AN54" s="98">
        <f t="shared" si="13"/>
        <v>0</v>
      </c>
      <c r="AV54" s="20">
        <f t="shared" si="14"/>
        <v>0</v>
      </c>
      <c r="AW54" s="11"/>
    </row>
    <row r="55" spans="1:49" ht="15.75" customHeight="1" x14ac:dyDescent="0.2">
      <c r="A55" s="45">
        <f>SUM($AV$12:AV55)</f>
        <v>0</v>
      </c>
      <c r="B55" s="119"/>
      <c r="C55" s="52"/>
      <c r="D55" s="52"/>
      <c r="E55" s="52"/>
      <c r="F55" s="53"/>
      <c r="G55" s="52"/>
      <c r="H55" s="52"/>
      <c r="I55" s="52"/>
      <c r="J55" s="54"/>
      <c r="K55" s="46"/>
      <c r="L55" s="156">
        <f>IF(K55=Organisatie!$E$20,1,0)</f>
        <v>0</v>
      </c>
      <c r="M55" s="156">
        <f>IF(K55=Organisatie!$D$21,1,0)</f>
        <v>0</v>
      </c>
      <c r="N55" s="156">
        <f>IF(K55=Organisatie!$D$22,1,0)</f>
        <v>0</v>
      </c>
      <c r="O55" s="156">
        <f>IF(K55=Organisatie!$D$23,1,0)</f>
        <v>0</v>
      </c>
      <c r="P55" s="156">
        <f t="shared" si="15"/>
        <v>0</v>
      </c>
      <c r="Q55" s="157">
        <f t="shared" si="16"/>
        <v>0</v>
      </c>
      <c r="R55" s="152">
        <f t="shared" si="17"/>
        <v>0</v>
      </c>
      <c r="S55" s="127"/>
      <c r="T55" s="153">
        <f t="shared" si="18"/>
        <v>0</v>
      </c>
      <c r="U55" s="154">
        <f t="shared" si="19"/>
        <v>0</v>
      </c>
      <c r="V55" s="155"/>
      <c r="W55" s="50">
        <f t="shared" si="1"/>
        <v>0</v>
      </c>
      <c r="X55" s="50">
        <f t="shared" si="2"/>
        <v>0</v>
      </c>
      <c r="Y55" s="22"/>
      <c r="Z55" s="55">
        <f>COUNTIF(J12:J312,"44")</f>
        <v>0</v>
      </c>
      <c r="AA55" s="49" t="s">
        <v>47</v>
      </c>
      <c r="AB55" s="31"/>
      <c r="AC55" s="50">
        <f t="shared" si="3"/>
        <v>0</v>
      </c>
      <c r="AD55" s="50">
        <f t="shared" si="4"/>
        <v>0</v>
      </c>
      <c r="AE55" s="50">
        <f t="shared" si="5"/>
        <v>0</v>
      </c>
      <c r="AF55" s="50">
        <f t="shared" si="6"/>
        <v>0</v>
      </c>
      <c r="AG55" s="50">
        <f t="shared" si="7"/>
        <v>0</v>
      </c>
      <c r="AH55" s="50">
        <f t="shared" si="8"/>
        <v>0</v>
      </c>
      <c r="AI55" s="50">
        <f t="shared" si="9"/>
        <v>0</v>
      </c>
      <c r="AJ55" s="50">
        <f t="shared" si="10"/>
        <v>0</v>
      </c>
      <c r="AK55" s="51">
        <f t="shared" si="11"/>
        <v>0</v>
      </c>
      <c r="AL55" s="37" t="str">
        <f t="shared" si="12"/>
        <v>Er ontbreken nog enkele gegevens!</v>
      </c>
      <c r="AM55" s="11"/>
      <c r="AN55" s="98">
        <f t="shared" si="13"/>
        <v>0</v>
      </c>
      <c r="AV55" s="20">
        <f t="shared" si="14"/>
        <v>0</v>
      </c>
      <c r="AW55" s="11"/>
    </row>
    <row r="56" spans="1:49" ht="15.75" customHeight="1" x14ac:dyDescent="0.2">
      <c r="A56" s="45">
        <f>SUM($AV$12:AV56)</f>
        <v>0</v>
      </c>
      <c r="B56" s="119"/>
      <c r="C56" s="52"/>
      <c r="D56" s="52"/>
      <c r="E56" s="52"/>
      <c r="F56" s="53"/>
      <c r="G56" s="52"/>
      <c r="H56" s="52"/>
      <c r="I56" s="52"/>
      <c r="J56" s="54"/>
      <c r="K56" s="46"/>
      <c r="L56" s="156">
        <f>IF(K56=Organisatie!$E$20,1,0)</f>
        <v>0</v>
      </c>
      <c r="M56" s="156">
        <f>IF(K56=Organisatie!$D$21,1,0)</f>
        <v>0</v>
      </c>
      <c r="N56" s="156">
        <f>IF(K56=Organisatie!$D$22,1,0)</f>
        <v>0</v>
      </c>
      <c r="O56" s="156">
        <f>IF(K56=Organisatie!$D$23,1,0)</f>
        <v>0</v>
      </c>
      <c r="P56" s="156">
        <f t="shared" si="15"/>
        <v>0</v>
      </c>
      <c r="Q56" s="157">
        <f t="shared" si="16"/>
        <v>0</v>
      </c>
      <c r="R56" s="152">
        <f t="shared" si="17"/>
        <v>0</v>
      </c>
      <c r="S56" s="127"/>
      <c r="T56" s="153">
        <f t="shared" si="18"/>
        <v>0</v>
      </c>
      <c r="U56" s="154">
        <f t="shared" si="19"/>
        <v>0</v>
      </c>
      <c r="V56" s="155"/>
      <c r="W56" s="50">
        <f t="shared" si="1"/>
        <v>0</v>
      </c>
      <c r="X56" s="50">
        <f t="shared" si="2"/>
        <v>0</v>
      </c>
      <c r="Y56" s="22"/>
      <c r="Z56" s="55">
        <f>COUNTIF(J12:J312,"45")</f>
        <v>0</v>
      </c>
      <c r="AA56" s="49" t="s">
        <v>48</v>
      </c>
      <c r="AB56" s="31"/>
      <c r="AC56" s="50">
        <f t="shared" si="3"/>
        <v>0</v>
      </c>
      <c r="AD56" s="50">
        <f t="shared" si="4"/>
        <v>0</v>
      </c>
      <c r="AE56" s="50">
        <f t="shared" si="5"/>
        <v>0</v>
      </c>
      <c r="AF56" s="50">
        <f t="shared" si="6"/>
        <v>0</v>
      </c>
      <c r="AG56" s="50">
        <f t="shared" si="7"/>
        <v>0</v>
      </c>
      <c r="AH56" s="50">
        <f t="shared" si="8"/>
        <v>0</v>
      </c>
      <c r="AI56" s="50">
        <f t="shared" si="9"/>
        <v>0</v>
      </c>
      <c r="AJ56" s="50">
        <f t="shared" si="10"/>
        <v>0</v>
      </c>
      <c r="AK56" s="51">
        <f t="shared" si="11"/>
        <v>0</v>
      </c>
      <c r="AL56" s="37" t="str">
        <f t="shared" si="12"/>
        <v>Er ontbreken nog enkele gegevens!</v>
      </c>
      <c r="AM56" s="11"/>
      <c r="AN56" s="98">
        <f t="shared" si="13"/>
        <v>0</v>
      </c>
      <c r="AV56" s="20">
        <f t="shared" si="14"/>
        <v>0</v>
      </c>
      <c r="AW56" s="11"/>
    </row>
    <row r="57" spans="1:49" ht="15.75" customHeight="1" x14ac:dyDescent="0.2">
      <c r="A57" s="45">
        <f>SUM($AV$12:AV57)</f>
        <v>0</v>
      </c>
      <c r="B57" s="119"/>
      <c r="C57" s="52"/>
      <c r="D57" s="52"/>
      <c r="E57" s="52"/>
      <c r="F57" s="53"/>
      <c r="G57" s="52"/>
      <c r="H57" s="52"/>
      <c r="I57" s="52"/>
      <c r="J57" s="54"/>
      <c r="K57" s="46"/>
      <c r="L57" s="156">
        <f>IF(K57=Organisatie!$E$20,1,0)</f>
        <v>0</v>
      </c>
      <c r="M57" s="156">
        <f>IF(K57=Organisatie!$D$21,1,0)</f>
        <v>0</v>
      </c>
      <c r="N57" s="156">
        <f>IF(K57=Organisatie!$D$22,1,0)</f>
        <v>0</v>
      </c>
      <c r="O57" s="156">
        <f>IF(K57=Organisatie!$D$23,1,0)</f>
        <v>0</v>
      </c>
      <c r="P57" s="156">
        <f t="shared" si="15"/>
        <v>0</v>
      </c>
      <c r="Q57" s="157">
        <f t="shared" si="16"/>
        <v>0</v>
      </c>
      <c r="R57" s="152">
        <f t="shared" si="17"/>
        <v>0</v>
      </c>
      <c r="S57" s="127"/>
      <c r="T57" s="153">
        <f t="shared" si="18"/>
        <v>0</v>
      </c>
      <c r="U57" s="154">
        <f t="shared" si="19"/>
        <v>0</v>
      </c>
      <c r="V57" s="155"/>
      <c r="W57" s="50">
        <f t="shared" si="1"/>
        <v>0</v>
      </c>
      <c r="X57" s="50">
        <f t="shared" si="2"/>
        <v>0</v>
      </c>
      <c r="Y57" s="22"/>
      <c r="Z57" s="55">
        <f>COUNTIF(J12:J312,"46")</f>
        <v>0</v>
      </c>
      <c r="AA57" s="49" t="s">
        <v>49</v>
      </c>
      <c r="AB57" s="31"/>
      <c r="AC57" s="50">
        <f t="shared" si="3"/>
        <v>0</v>
      </c>
      <c r="AD57" s="50">
        <f t="shared" si="4"/>
        <v>0</v>
      </c>
      <c r="AE57" s="50">
        <f t="shared" si="5"/>
        <v>0</v>
      </c>
      <c r="AF57" s="50">
        <f t="shared" si="6"/>
        <v>0</v>
      </c>
      <c r="AG57" s="50">
        <f t="shared" si="7"/>
        <v>0</v>
      </c>
      <c r="AH57" s="50">
        <f t="shared" si="8"/>
        <v>0</v>
      </c>
      <c r="AI57" s="50">
        <f t="shared" si="9"/>
        <v>0</v>
      </c>
      <c r="AJ57" s="50">
        <f t="shared" si="10"/>
        <v>0</v>
      </c>
      <c r="AK57" s="51">
        <f t="shared" si="11"/>
        <v>0</v>
      </c>
      <c r="AL57" s="37" t="str">
        <f t="shared" si="12"/>
        <v>Er ontbreken nog enkele gegevens!</v>
      </c>
      <c r="AM57" s="11"/>
      <c r="AN57" s="98">
        <f t="shared" si="13"/>
        <v>0</v>
      </c>
      <c r="AV57" s="20">
        <f t="shared" si="14"/>
        <v>0</v>
      </c>
      <c r="AW57" s="11"/>
    </row>
    <row r="58" spans="1:49" ht="15.75" customHeight="1" x14ac:dyDescent="0.2">
      <c r="A58" s="45">
        <f>SUM($AV$12:AV58)</f>
        <v>0</v>
      </c>
      <c r="B58" s="119"/>
      <c r="C58" s="52"/>
      <c r="D58" s="52"/>
      <c r="E58" s="52"/>
      <c r="F58" s="53"/>
      <c r="G58" s="52"/>
      <c r="H58" s="52"/>
      <c r="I58" s="52"/>
      <c r="J58" s="54"/>
      <c r="K58" s="46"/>
      <c r="L58" s="156">
        <f>IF(K58=Organisatie!$E$20,1,0)</f>
        <v>0</v>
      </c>
      <c r="M58" s="156">
        <f>IF(K58=Organisatie!$D$21,1,0)</f>
        <v>0</v>
      </c>
      <c r="N58" s="156">
        <f>IF(K58=Organisatie!$D$22,1,0)</f>
        <v>0</v>
      </c>
      <c r="O58" s="156">
        <f>IF(K58=Organisatie!$D$23,1,0)</f>
        <v>0</v>
      </c>
      <c r="P58" s="156">
        <f t="shared" si="15"/>
        <v>0</v>
      </c>
      <c r="Q58" s="157">
        <f t="shared" si="16"/>
        <v>0</v>
      </c>
      <c r="R58" s="152">
        <f t="shared" si="17"/>
        <v>0</v>
      </c>
      <c r="S58" s="127"/>
      <c r="T58" s="153">
        <f t="shared" si="18"/>
        <v>0</v>
      </c>
      <c r="U58" s="154">
        <f t="shared" si="19"/>
        <v>0</v>
      </c>
      <c r="V58" s="155"/>
      <c r="W58" s="50">
        <f t="shared" si="1"/>
        <v>0</v>
      </c>
      <c r="X58" s="50">
        <f t="shared" si="2"/>
        <v>0</v>
      </c>
      <c r="Y58" s="22"/>
      <c r="Z58" s="55">
        <f>COUNTIF(J12:J312,"47")</f>
        <v>0</v>
      </c>
      <c r="AA58" s="49" t="s">
        <v>50</v>
      </c>
      <c r="AB58" s="31"/>
      <c r="AC58" s="50">
        <f t="shared" si="3"/>
        <v>0</v>
      </c>
      <c r="AD58" s="50">
        <f t="shared" si="4"/>
        <v>0</v>
      </c>
      <c r="AE58" s="50">
        <f t="shared" si="5"/>
        <v>0</v>
      </c>
      <c r="AF58" s="50">
        <f t="shared" si="6"/>
        <v>0</v>
      </c>
      <c r="AG58" s="50">
        <f t="shared" si="7"/>
        <v>0</v>
      </c>
      <c r="AH58" s="50">
        <f t="shared" si="8"/>
        <v>0</v>
      </c>
      <c r="AI58" s="50">
        <f t="shared" si="9"/>
        <v>0</v>
      </c>
      <c r="AJ58" s="50">
        <f t="shared" si="10"/>
        <v>0</v>
      </c>
      <c r="AK58" s="51">
        <f t="shared" si="11"/>
        <v>0</v>
      </c>
      <c r="AL58" s="37" t="str">
        <f t="shared" si="12"/>
        <v>Er ontbreken nog enkele gegevens!</v>
      </c>
      <c r="AM58" s="11"/>
      <c r="AN58" s="98">
        <f t="shared" si="13"/>
        <v>0</v>
      </c>
      <c r="AV58" s="20">
        <f t="shared" si="14"/>
        <v>0</v>
      </c>
      <c r="AW58" s="11"/>
    </row>
    <row r="59" spans="1:49" ht="15.75" customHeight="1" x14ac:dyDescent="0.2">
      <c r="A59" s="45">
        <f>SUM($AV$12:AV59)</f>
        <v>0</v>
      </c>
      <c r="B59" s="119"/>
      <c r="C59" s="52"/>
      <c r="D59" s="52"/>
      <c r="E59" s="52"/>
      <c r="F59" s="53"/>
      <c r="G59" s="52"/>
      <c r="H59" s="52"/>
      <c r="I59" s="52"/>
      <c r="J59" s="54"/>
      <c r="K59" s="46"/>
      <c r="L59" s="156">
        <f>IF(K59=Organisatie!$E$20,1,0)</f>
        <v>0</v>
      </c>
      <c r="M59" s="156">
        <f>IF(K59=Organisatie!$D$21,1,0)</f>
        <v>0</v>
      </c>
      <c r="N59" s="156">
        <f>IF(K59=Organisatie!$D$22,1,0)</f>
        <v>0</v>
      </c>
      <c r="O59" s="156">
        <f>IF(K59=Organisatie!$D$23,1,0)</f>
        <v>0</v>
      </c>
      <c r="P59" s="156">
        <f t="shared" si="15"/>
        <v>0</v>
      </c>
      <c r="Q59" s="157">
        <f t="shared" si="16"/>
        <v>0</v>
      </c>
      <c r="R59" s="152">
        <f t="shared" si="17"/>
        <v>0</v>
      </c>
      <c r="S59" s="127"/>
      <c r="T59" s="153">
        <f t="shared" si="18"/>
        <v>0</v>
      </c>
      <c r="U59" s="154">
        <f t="shared" si="19"/>
        <v>0</v>
      </c>
      <c r="V59" s="155"/>
      <c r="W59" s="50">
        <f t="shared" si="1"/>
        <v>0</v>
      </c>
      <c r="X59" s="50">
        <f t="shared" si="2"/>
        <v>0</v>
      </c>
      <c r="Y59" s="22"/>
      <c r="Z59" s="55">
        <f>COUNTIF(J12:J312,"48")</f>
        <v>0</v>
      </c>
      <c r="AA59" s="49" t="s">
        <v>51</v>
      </c>
      <c r="AB59" s="31"/>
      <c r="AC59" s="50">
        <f t="shared" si="3"/>
        <v>0</v>
      </c>
      <c r="AD59" s="50">
        <f t="shared" si="4"/>
        <v>0</v>
      </c>
      <c r="AE59" s="50">
        <f t="shared" si="5"/>
        <v>0</v>
      </c>
      <c r="AF59" s="50">
        <f t="shared" si="6"/>
        <v>0</v>
      </c>
      <c r="AG59" s="50">
        <f t="shared" si="7"/>
        <v>0</v>
      </c>
      <c r="AH59" s="50">
        <f t="shared" si="8"/>
        <v>0</v>
      </c>
      <c r="AI59" s="50">
        <f t="shared" si="9"/>
        <v>0</v>
      </c>
      <c r="AJ59" s="50">
        <f t="shared" si="10"/>
        <v>0</v>
      </c>
      <c r="AK59" s="51">
        <f t="shared" si="11"/>
        <v>0</v>
      </c>
      <c r="AL59" s="37" t="str">
        <f t="shared" si="12"/>
        <v>Er ontbreken nog enkele gegevens!</v>
      </c>
      <c r="AM59" s="11"/>
      <c r="AN59" s="98">
        <f t="shared" si="13"/>
        <v>0</v>
      </c>
      <c r="AV59" s="20">
        <f t="shared" si="14"/>
        <v>0</v>
      </c>
      <c r="AW59" s="11"/>
    </row>
    <row r="60" spans="1:49" ht="15.75" customHeight="1" x14ac:dyDescent="0.2">
      <c r="A60" s="45">
        <f>SUM($AV$12:AV60)</f>
        <v>0</v>
      </c>
      <c r="B60" s="119"/>
      <c r="C60" s="52"/>
      <c r="D60" s="52"/>
      <c r="E60" s="52"/>
      <c r="F60" s="53"/>
      <c r="G60" s="52"/>
      <c r="H60" s="52"/>
      <c r="I60" s="52"/>
      <c r="J60" s="54"/>
      <c r="K60" s="46"/>
      <c r="L60" s="156">
        <f>IF(K60=Organisatie!$E$20,1,0)</f>
        <v>0</v>
      </c>
      <c r="M60" s="156">
        <f>IF(K60=Organisatie!$D$21,1,0)</f>
        <v>0</v>
      </c>
      <c r="N60" s="156">
        <f>IF(K60=Organisatie!$D$22,1,0)</f>
        <v>0</v>
      </c>
      <c r="O60" s="156">
        <f>IF(K60=Organisatie!$D$23,1,0)</f>
        <v>0</v>
      </c>
      <c r="P60" s="156">
        <f t="shared" si="15"/>
        <v>0</v>
      </c>
      <c r="Q60" s="157">
        <f t="shared" si="16"/>
        <v>0</v>
      </c>
      <c r="R60" s="152">
        <f t="shared" si="17"/>
        <v>0</v>
      </c>
      <c r="S60" s="127"/>
      <c r="T60" s="153">
        <f t="shared" si="18"/>
        <v>0</v>
      </c>
      <c r="U60" s="154">
        <f t="shared" si="19"/>
        <v>0</v>
      </c>
      <c r="V60" s="155"/>
      <c r="W60" s="50">
        <f t="shared" si="1"/>
        <v>0</v>
      </c>
      <c r="X60" s="50">
        <f t="shared" si="2"/>
        <v>0</v>
      </c>
      <c r="Y60" s="22"/>
      <c r="Z60" s="55">
        <f>COUNTIF(J12:J312,"49")</f>
        <v>0</v>
      </c>
      <c r="AA60" s="49" t="s">
        <v>52</v>
      </c>
      <c r="AB60" s="31"/>
      <c r="AC60" s="50">
        <f t="shared" si="3"/>
        <v>0</v>
      </c>
      <c r="AD60" s="50">
        <f t="shared" si="4"/>
        <v>0</v>
      </c>
      <c r="AE60" s="50">
        <f t="shared" si="5"/>
        <v>0</v>
      </c>
      <c r="AF60" s="50">
        <f t="shared" si="6"/>
        <v>0</v>
      </c>
      <c r="AG60" s="50">
        <f t="shared" si="7"/>
        <v>0</v>
      </c>
      <c r="AH60" s="50">
        <f t="shared" si="8"/>
        <v>0</v>
      </c>
      <c r="AI60" s="50">
        <f t="shared" si="9"/>
        <v>0</v>
      </c>
      <c r="AJ60" s="50">
        <f t="shared" si="10"/>
        <v>0</v>
      </c>
      <c r="AK60" s="51">
        <f t="shared" si="11"/>
        <v>0</v>
      </c>
      <c r="AL60" s="37" t="str">
        <f t="shared" si="12"/>
        <v>Er ontbreken nog enkele gegevens!</v>
      </c>
      <c r="AM60" s="11"/>
      <c r="AN60" s="98">
        <f t="shared" si="13"/>
        <v>0</v>
      </c>
      <c r="AV60" s="20">
        <f t="shared" si="14"/>
        <v>0</v>
      </c>
      <c r="AW60" s="11"/>
    </row>
    <row r="61" spans="1:49" ht="15.75" customHeight="1" x14ac:dyDescent="0.2">
      <c r="A61" s="45">
        <f>SUM($AV$12:AV61)</f>
        <v>0</v>
      </c>
      <c r="B61" s="119"/>
      <c r="C61" s="52"/>
      <c r="D61" s="52"/>
      <c r="E61" s="52"/>
      <c r="F61" s="53"/>
      <c r="G61" s="52"/>
      <c r="H61" s="52"/>
      <c r="I61" s="52"/>
      <c r="J61" s="54"/>
      <c r="K61" s="46"/>
      <c r="L61" s="156">
        <f>IF(K61=Organisatie!$E$20,1,0)</f>
        <v>0</v>
      </c>
      <c r="M61" s="156">
        <f>IF(K61=Organisatie!$D$21,1,0)</f>
        <v>0</v>
      </c>
      <c r="N61" s="156">
        <f>IF(K61=Organisatie!$D$22,1,0)</f>
        <v>0</v>
      </c>
      <c r="O61" s="156">
        <f>IF(K61=Organisatie!$D$23,1,0)</f>
        <v>0</v>
      </c>
      <c r="P61" s="156">
        <f t="shared" si="15"/>
        <v>0</v>
      </c>
      <c r="Q61" s="157">
        <f t="shared" si="16"/>
        <v>0</v>
      </c>
      <c r="R61" s="152">
        <f t="shared" si="17"/>
        <v>0</v>
      </c>
      <c r="S61" s="127"/>
      <c r="T61" s="153">
        <f t="shared" si="18"/>
        <v>0</v>
      </c>
      <c r="U61" s="154">
        <f t="shared" si="19"/>
        <v>0</v>
      </c>
      <c r="V61" s="155"/>
      <c r="W61" s="50">
        <f t="shared" si="1"/>
        <v>0</v>
      </c>
      <c r="X61" s="50">
        <f t="shared" si="2"/>
        <v>0</v>
      </c>
      <c r="Y61" s="22"/>
      <c r="Z61" s="55">
        <f>COUNTIF(J12:J312,"50")</f>
        <v>0</v>
      </c>
      <c r="AA61" s="49" t="s">
        <v>53</v>
      </c>
      <c r="AB61" s="31"/>
      <c r="AC61" s="50">
        <f t="shared" si="3"/>
        <v>0</v>
      </c>
      <c r="AD61" s="50">
        <f t="shared" si="4"/>
        <v>0</v>
      </c>
      <c r="AE61" s="50">
        <f t="shared" si="5"/>
        <v>0</v>
      </c>
      <c r="AF61" s="50">
        <f t="shared" si="6"/>
        <v>0</v>
      </c>
      <c r="AG61" s="50">
        <f t="shared" si="7"/>
        <v>0</v>
      </c>
      <c r="AH61" s="50">
        <f t="shared" si="8"/>
        <v>0</v>
      </c>
      <c r="AI61" s="50">
        <f t="shared" si="9"/>
        <v>0</v>
      </c>
      <c r="AJ61" s="50">
        <f t="shared" si="10"/>
        <v>0</v>
      </c>
      <c r="AK61" s="51">
        <f t="shared" si="11"/>
        <v>0</v>
      </c>
      <c r="AL61" s="37" t="str">
        <f t="shared" si="12"/>
        <v>Er ontbreken nog enkele gegevens!</v>
      </c>
      <c r="AM61" s="11"/>
      <c r="AN61" s="98">
        <f t="shared" si="13"/>
        <v>0</v>
      </c>
      <c r="AV61" s="20">
        <f t="shared" si="14"/>
        <v>0</v>
      </c>
      <c r="AW61" s="11"/>
    </row>
    <row r="62" spans="1:49" ht="15.75" customHeight="1" x14ac:dyDescent="0.2">
      <c r="A62" s="45">
        <f>SUM($AV$12:AV62)</f>
        <v>0</v>
      </c>
      <c r="B62" s="119"/>
      <c r="C62" s="52"/>
      <c r="D62" s="52"/>
      <c r="E62" s="52"/>
      <c r="F62" s="53"/>
      <c r="G62" s="52"/>
      <c r="H62" s="52"/>
      <c r="I62" s="52"/>
      <c r="J62" s="54"/>
      <c r="K62" s="46"/>
      <c r="L62" s="156">
        <f>IF(K62=Organisatie!$E$20,1,0)</f>
        <v>0</v>
      </c>
      <c r="M62" s="156">
        <f>IF(K62=Organisatie!$D$21,1,0)</f>
        <v>0</v>
      </c>
      <c r="N62" s="156">
        <f>IF(K62=Organisatie!$D$22,1,0)</f>
        <v>0</v>
      </c>
      <c r="O62" s="156">
        <f>IF(K62=Organisatie!$D$23,1,0)</f>
        <v>0</v>
      </c>
      <c r="P62" s="156">
        <f t="shared" si="15"/>
        <v>0</v>
      </c>
      <c r="Q62" s="157">
        <f t="shared" si="16"/>
        <v>0</v>
      </c>
      <c r="R62" s="152">
        <f t="shared" si="17"/>
        <v>0</v>
      </c>
      <c r="S62" s="127"/>
      <c r="T62" s="153">
        <f t="shared" si="18"/>
        <v>0</v>
      </c>
      <c r="U62" s="154">
        <f t="shared" si="19"/>
        <v>0</v>
      </c>
      <c r="V62" s="155"/>
      <c r="W62" s="50">
        <f t="shared" si="1"/>
        <v>0</v>
      </c>
      <c r="X62" s="50">
        <f t="shared" si="2"/>
        <v>0</v>
      </c>
      <c r="Y62" s="22"/>
      <c r="Z62" s="55">
        <f>COUNTIF(J12:J312,"51")</f>
        <v>0</v>
      </c>
      <c r="AA62" s="49" t="s">
        <v>54</v>
      </c>
      <c r="AB62" s="31"/>
      <c r="AC62" s="50">
        <f t="shared" si="3"/>
        <v>0</v>
      </c>
      <c r="AD62" s="50">
        <f t="shared" si="4"/>
        <v>0</v>
      </c>
      <c r="AE62" s="50">
        <f t="shared" si="5"/>
        <v>0</v>
      </c>
      <c r="AF62" s="50">
        <f t="shared" si="6"/>
        <v>0</v>
      </c>
      <c r="AG62" s="50">
        <f t="shared" si="7"/>
        <v>0</v>
      </c>
      <c r="AH62" s="50">
        <f t="shared" si="8"/>
        <v>0</v>
      </c>
      <c r="AI62" s="50">
        <f t="shared" si="9"/>
        <v>0</v>
      </c>
      <c r="AJ62" s="50">
        <f t="shared" si="10"/>
        <v>0</v>
      </c>
      <c r="AK62" s="51">
        <f t="shared" si="11"/>
        <v>0</v>
      </c>
      <c r="AL62" s="37" t="str">
        <f t="shared" si="12"/>
        <v>Er ontbreken nog enkele gegevens!</v>
      </c>
      <c r="AM62" s="11"/>
      <c r="AN62" s="98">
        <f t="shared" si="13"/>
        <v>0</v>
      </c>
      <c r="AV62" s="20">
        <f t="shared" si="14"/>
        <v>0</v>
      </c>
      <c r="AW62" s="11"/>
    </row>
    <row r="63" spans="1:49" ht="15.75" customHeight="1" x14ac:dyDescent="0.2">
      <c r="A63" s="45">
        <f>SUM($AV$12:AV63)</f>
        <v>0</v>
      </c>
      <c r="B63" s="119"/>
      <c r="C63" s="52"/>
      <c r="D63" s="52"/>
      <c r="E63" s="52"/>
      <c r="F63" s="53"/>
      <c r="G63" s="52"/>
      <c r="H63" s="52"/>
      <c r="I63" s="52"/>
      <c r="J63" s="54"/>
      <c r="K63" s="46"/>
      <c r="L63" s="156">
        <f>IF(K63=Organisatie!$E$20,1,0)</f>
        <v>0</v>
      </c>
      <c r="M63" s="156">
        <f>IF(K63=Organisatie!$D$21,1,0)</f>
        <v>0</v>
      </c>
      <c r="N63" s="156">
        <f>IF(K63=Organisatie!$D$22,1,0)</f>
        <v>0</v>
      </c>
      <c r="O63" s="156">
        <f>IF(K63=Organisatie!$D$23,1,0)</f>
        <v>0</v>
      </c>
      <c r="P63" s="156">
        <f t="shared" si="15"/>
        <v>0</v>
      </c>
      <c r="Q63" s="157">
        <f t="shared" si="16"/>
        <v>0</v>
      </c>
      <c r="R63" s="152">
        <f t="shared" si="17"/>
        <v>0</v>
      </c>
      <c r="S63" s="127"/>
      <c r="T63" s="153">
        <f t="shared" si="18"/>
        <v>0</v>
      </c>
      <c r="U63" s="154">
        <f t="shared" si="19"/>
        <v>0</v>
      </c>
      <c r="V63" s="155"/>
      <c r="W63" s="50">
        <f t="shared" si="1"/>
        <v>0</v>
      </c>
      <c r="X63" s="50">
        <f t="shared" si="2"/>
        <v>0</v>
      </c>
      <c r="Y63" s="22"/>
      <c r="Z63" s="55">
        <f>COUNTIF(J12:J312,"52")</f>
        <v>0</v>
      </c>
      <c r="AA63" s="49" t="s">
        <v>55</v>
      </c>
      <c r="AB63" s="31"/>
      <c r="AC63" s="50">
        <f t="shared" si="3"/>
        <v>0</v>
      </c>
      <c r="AD63" s="50">
        <f t="shared" si="4"/>
        <v>0</v>
      </c>
      <c r="AE63" s="50">
        <f t="shared" si="5"/>
        <v>0</v>
      </c>
      <c r="AF63" s="50">
        <f t="shared" si="6"/>
        <v>0</v>
      </c>
      <c r="AG63" s="50">
        <f t="shared" si="7"/>
        <v>0</v>
      </c>
      <c r="AH63" s="50">
        <f t="shared" si="8"/>
        <v>0</v>
      </c>
      <c r="AI63" s="50">
        <f t="shared" si="9"/>
        <v>0</v>
      </c>
      <c r="AJ63" s="50">
        <f t="shared" si="10"/>
        <v>0</v>
      </c>
      <c r="AK63" s="51">
        <f t="shared" si="11"/>
        <v>0</v>
      </c>
      <c r="AL63" s="37" t="str">
        <f t="shared" si="12"/>
        <v>Er ontbreken nog enkele gegevens!</v>
      </c>
      <c r="AM63" s="11"/>
      <c r="AN63" s="98">
        <f t="shared" si="13"/>
        <v>0</v>
      </c>
      <c r="AV63" s="20">
        <f t="shared" si="14"/>
        <v>0</v>
      </c>
      <c r="AW63" s="11"/>
    </row>
    <row r="64" spans="1:49" ht="15.75" customHeight="1" x14ac:dyDescent="0.2">
      <c r="A64" s="45">
        <f>SUM($AV$12:AV64)</f>
        <v>0</v>
      </c>
      <c r="B64" s="119"/>
      <c r="C64" s="52"/>
      <c r="D64" s="52"/>
      <c r="E64" s="52"/>
      <c r="F64" s="53"/>
      <c r="G64" s="52"/>
      <c r="H64" s="52"/>
      <c r="I64" s="52"/>
      <c r="J64" s="54"/>
      <c r="K64" s="46"/>
      <c r="L64" s="156">
        <f>IF(K64=Organisatie!$E$20,1,0)</f>
        <v>0</v>
      </c>
      <c r="M64" s="156">
        <f>IF(K64=Organisatie!$D$21,1,0)</f>
        <v>0</v>
      </c>
      <c r="N64" s="156">
        <f>IF(K64=Organisatie!$D$22,1,0)</f>
        <v>0</v>
      </c>
      <c r="O64" s="156">
        <f>IF(K64=Organisatie!$D$23,1,0)</f>
        <v>0</v>
      </c>
      <c r="P64" s="156">
        <f t="shared" si="15"/>
        <v>0</v>
      </c>
      <c r="Q64" s="157">
        <f t="shared" si="16"/>
        <v>0</v>
      </c>
      <c r="R64" s="152">
        <f t="shared" si="17"/>
        <v>0</v>
      </c>
      <c r="S64" s="127"/>
      <c r="T64" s="153">
        <f t="shared" si="18"/>
        <v>0</v>
      </c>
      <c r="U64" s="154">
        <f t="shared" si="19"/>
        <v>0</v>
      </c>
      <c r="V64" s="155"/>
      <c r="W64" s="50">
        <f t="shared" si="1"/>
        <v>0</v>
      </c>
      <c r="X64" s="50">
        <f t="shared" si="2"/>
        <v>0</v>
      </c>
      <c r="Y64" s="22"/>
      <c r="Z64" s="55">
        <f>COUNTIF(J12:J312,"53")</f>
        <v>0</v>
      </c>
      <c r="AA64" s="49" t="s">
        <v>56</v>
      </c>
      <c r="AB64" s="31"/>
      <c r="AC64" s="50">
        <f t="shared" si="3"/>
        <v>0</v>
      </c>
      <c r="AD64" s="50">
        <f t="shared" si="4"/>
        <v>0</v>
      </c>
      <c r="AE64" s="50">
        <f t="shared" si="5"/>
        <v>0</v>
      </c>
      <c r="AF64" s="50">
        <f t="shared" si="6"/>
        <v>0</v>
      </c>
      <c r="AG64" s="50">
        <f t="shared" si="7"/>
        <v>0</v>
      </c>
      <c r="AH64" s="50">
        <f t="shared" si="8"/>
        <v>0</v>
      </c>
      <c r="AI64" s="50">
        <f t="shared" si="9"/>
        <v>0</v>
      </c>
      <c r="AJ64" s="50">
        <f t="shared" si="10"/>
        <v>0</v>
      </c>
      <c r="AK64" s="51">
        <f t="shared" si="11"/>
        <v>0</v>
      </c>
      <c r="AL64" s="37" t="str">
        <f t="shared" si="12"/>
        <v>Er ontbreken nog enkele gegevens!</v>
      </c>
      <c r="AM64" s="11"/>
      <c r="AN64" s="98">
        <f t="shared" si="13"/>
        <v>0</v>
      </c>
      <c r="AV64" s="20">
        <f t="shared" si="14"/>
        <v>0</v>
      </c>
      <c r="AW64" s="11"/>
    </row>
    <row r="65" spans="1:49" ht="15.75" customHeight="1" x14ac:dyDescent="0.2">
      <c r="A65" s="45">
        <f>SUM($AV$12:AV65)</f>
        <v>0</v>
      </c>
      <c r="B65" s="119"/>
      <c r="C65" s="52"/>
      <c r="D65" s="52"/>
      <c r="E65" s="52"/>
      <c r="F65" s="53"/>
      <c r="G65" s="52"/>
      <c r="H65" s="52"/>
      <c r="I65" s="52"/>
      <c r="J65" s="54"/>
      <c r="K65" s="46"/>
      <c r="L65" s="156">
        <f>IF(K65=Organisatie!$E$20,1,0)</f>
        <v>0</v>
      </c>
      <c r="M65" s="156">
        <f>IF(K65=Organisatie!$D$21,1,0)</f>
        <v>0</v>
      </c>
      <c r="N65" s="156">
        <f>IF(K65=Organisatie!$D$22,1,0)</f>
        <v>0</v>
      </c>
      <c r="O65" s="156">
        <f>IF(K65=Organisatie!$D$23,1,0)</f>
        <v>0</v>
      </c>
      <c r="P65" s="156">
        <f t="shared" si="15"/>
        <v>0</v>
      </c>
      <c r="Q65" s="157">
        <f t="shared" si="16"/>
        <v>0</v>
      </c>
      <c r="R65" s="152">
        <f t="shared" si="17"/>
        <v>0</v>
      </c>
      <c r="S65" s="127"/>
      <c r="T65" s="153">
        <f t="shared" si="18"/>
        <v>0</v>
      </c>
      <c r="U65" s="154">
        <f t="shared" si="19"/>
        <v>0</v>
      </c>
      <c r="V65" s="155"/>
      <c r="W65" s="50">
        <f t="shared" si="1"/>
        <v>0</v>
      </c>
      <c r="X65" s="50">
        <f t="shared" si="2"/>
        <v>0</v>
      </c>
      <c r="Y65" s="22"/>
      <c r="Z65" s="55">
        <f>COUNTIF(J12:J312,"54")</f>
        <v>0</v>
      </c>
      <c r="AA65" s="49" t="s">
        <v>57</v>
      </c>
      <c r="AB65" s="31"/>
      <c r="AC65" s="50">
        <f t="shared" si="3"/>
        <v>0</v>
      </c>
      <c r="AD65" s="50">
        <f t="shared" si="4"/>
        <v>0</v>
      </c>
      <c r="AE65" s="50">
        <f t="shared" si="5"/>
        <v>0</v>
      </c>
      <c r="AF65" s="50">
        <f t="shared" si="6"/>
        <v>0</v>
      </c>
      <c r="AG65" s="50">
        <f t="shared" si="7"/>
        <v>0</v>
      </c>
      <c r="AH65" s="50">
        <f t="shared" si="8"/>
        <v>0</v>
      </c>
      <c r="AI65" s="50">
        <f t="shared" si="9"/>
        <v>0</v>
      </c>
      <c r="AJ65" s="50">
        <f t="shared" si="10"/>
        <v>0</v>
      </c>
      <c r="AK65" s="51">
        <f t="shared" si="11"/>
        <v>0</v>
      </c>
      <c r="AL65" s="37" t="str">
        <f t="shared" si="12"/>
        <v>Er ontbreken nog enkele gegevens!</v>
      </c>
      <c r="AM65" s="11"/>
      <c r="AN65" s="98">
        <f t="shared" si="13"/>
        <v>0</v>
      </c>
      <c r="AV65" s="20">
        <f t="shared" si="14"/>
        <v>0</v>
      </c>
      <c r="AW65" s="11"/>
    </row>
    <row r="66" spans="1:49" ht="15.75" customHeight="1" x14ac:dyDescent="0.2">
      <c r="A66" s="45">
        <f>SUM($AV$12:AV66)</f>
        <v>0</v>
      </c>
      <c r="B66" s="119"/>
      <c r="C66" s="52"/>
      <c r="D66" s="52"/>
      <c r="E66" s="52"/>
      <c r="F66" s="53"/>
      <c r="G66" s="52"/>
      <c r="H66" s="52"/>
      <c r="I66" s="52"/>
      <c r="J66" s="54"/>
      <c r="K66" s="46"/>
      <c r="L66" s="156">
        <f>IF(K66=Organisatie!$E$20,1,0)</f>
        <v>0</v>
      </c>
      <c r="M66" s="156">
        <f>IF(K66=Organisatie!$D$21,1,0)</f>
        <v>0</v>
      </c>
      <c r="N66" s="156">
        <f>IF(K66=Organisatie!$D$22,1,0)</f>
        <v>0</v>
      </c>
      <c r="O66" s="156">
        <f>IF(K66=Organisatie!$D$23,1,0)</f>
        <v>0</v>
      </c>
      <c r="P66" s="156">
        <f t="shared" si="15"/>
        <v>0</v>
      </c>
      <c r="Q66" s="157">
        <f t="shared" si="16"/>
        <v>0</v>
      </c>
      <c r="R66" s="152">
        <f t="shared" si="17"/>
        <v>0</v>
      </c>
      <c r="S66" s="127"/>
      <c r="T66" s="153">
        <f t="shared" si="18"/>
        <v>0</v>
      </c>
      <c r="U66" s="154">
        <f t="shared" si="19"/>
        <v>0</v>
      </c>
      <c r="V66" s="155"/>
      <c r="W66" s="50">
        <f t="shared" si="1"/>
        <v>0</v>
      </c>
      <c r="X66" s="50">
        <f t="shared" si="2"/>
        <v>0</v>
      </c>
      <c r="Y66" s="22"/>
      <c r="Z66" s="55">
        <f>COUNTIF(J12:J312,"55")</f>
        <v>0</v>
      </c>
      <c r="AA66" s="49" t="s">
        <v>58</v>
      </c>
      <c r="AB66" s="31"/>
      <c r="AC66" s="50">
        <f t="shared" si="3"/>
        <v>0</v>
      </c>
      <c r="AD66" s="50">
        <f t="shared" si="4"/>
        <v>0</v>
      </c>
      <c r="AE66" s="50">
        <f t="shared" si="5"/>
        <v>0</v>
      </c>
      <c r="AF66" s="50">
        <f t="shared" si="6"/>
        <v>0</v>
      </c>
      <c r="AG66" s="50">
        <f t="shared" si="7"/>
        <v>0</v>
      </c>
      <c r="AH66" s="50">
        <f t="shared" si="8"/>
        <v>0</v>
      </c>
      <c r="AI66" s="50">
        <f t="shared" si="9"/>
        <v>0</v>
      </c>
      <c r="AJ66" s="50">
        <f t="shared" si="10"/>
        <v>0</v>
      </c>
      <c r="AK66" s="51">
        <f t="shared" si="11"/>
        <v>0</v>
      </c>
      <c r="AL66" s="37" t="str">
        <f t="shared" si="12"/>
        <v>Er ontbreken nog enkele gegevens!</v>
      </c>
      <c r="AM66" s="11"/>
      <c r="AN66" s="98">
        <f t="shared" si="13"/>
        <v>0</v>
      </c>
      <c r="AV66" s="20">
        <f t="shared" si="14"/>
        <v>0</v>
      </c>
      <c r="AW66" s="11"/>
    </row>
    <row r="67" spans="1:49" ht="15.75" customHeight="1" x14ac:dyDescent="0.2">
      <c r="A67" s="45">
        <f>SUM($AV$12:AV67)</f>
        <v>0</v>
      </c>
      <c r="B67" s="119"/>
      <c r="C67" s="52"/>
      <c r="D67" s="52"/>
      <c r="E67" s="52"/>
      <c r="F67" s="53"/>
      <c r="G67" s="52"/>
      <c r="H67" s="52"/>
      <c r="I67" s="52"/>
      <c r="J67" s="54"/>
      <c r="K67" s="46"/>
      <c r="L67" s="156">
        <f>IF(K67=Organisatie!$E$20,1,0)</f>
        <v>0</v>
      </c>
      <c r="M67" s="156">
        <f>IF(K67=Organisatie!$D$21,1,0)</f>
        <v>0</v>
      </c>
      <c r="N67" s="156">
        <f>IF(K67=Organisatie!$D$22,1,0)</f>
        <v>0</v>
      </c>
      <c r="O67" s="156">
        <f>IF(K67=Organisatie!$D$23,1,0)</f>
        <v>0</v>
      </c>
      <c r="P67" s="156">
        <f t="shared" si="15"/>
        <v>0</v>
      </c>
      <c r="Q67" s="157">
        <f t="shared" si="16"/>
        <v>0</v>
      </c>
      <c r="R67" s="152">
        <f t="shared" si="17"/>
        <v>0</v>
      </c>
      <c r="S67" s="127"/>
      <c r="T67" s="153">
        <f t="shared" si="18"/>
        <v>0</v>
      </c>
      <c r="U67" s="154">
        <f t="shared" si="19"/>
        <v>0</v>
      </c>
      <c r="V67" s="155"/>
      <c r="W67" s="50">
        <f t="shared" si="1"/>
        <v>0</v>
      </c>
      <c r="X67" s="50">
        <f t="shared" si="2"/>
        <v>0</v>
      </c>
      <c r="Y67" s="22"/>
      <c r="Z67" s="55">
        <f>COUNTIF(J12:J312,"56")</f>
        <v>0</v>
      </c>
      <c r="AA67" s="49" t="s">
        <v>59</v>
      </c>
      <c r="AB67" s="31"/>
      <c r="AC67" s="50">
        <f t="shared" si="3"/>
        <v>0</v>
      </c>
      <c r="AD67" s="50">
        <f t="shared" si="4"/>
        <v>0</v>
      </c>
      <c r="AE67" s="50">
        <f t="shared" si="5"/>
        <v>0</v>
      </c>
      <c r="AF67" s="50">
        <f t="shared" si="6"/>
        <v>0</v>
      </c>
      <c r="AG67" s="50">
        <f t="shared" si="7"/>
        <v>0</v>
      </c>
      <c r="AH67" s="50">
        <f t="shared" si="8"/>
        <v>0</v>
      </c>
      <c r="AI67" s="50">
        <f t="shared" si="9"/>
        <v>0</v>
      </c>
      <c r="AJ67" s="50">
        <f t="shared" si="10"/>
        <v>0</v>
      </c>
      <c r="AK67" s="51">
        <f t="shared" si="11"/>
        <v>0</v>
      </c>
      <c r="AL67" s="37" t="str">
        <f t="shared" si="12"/>
        <v>Er ontbreken nog enkele gegevens!</v>
      </c>
      <c r="AM67" s="11"/>
      <c r="AN67" s="98">
        <f t="shared" si="13"/>
        <v>0</v>
      </c>
      <c r="AV67" s="20">
        <f t="shared" si="14"/>
        <v>0</v>
      </c>
      <c r="AW67" s="11"/>
    </row>
    <row r="68" spans="1:49" s="56" customFormat="1" ht="15.75" customHeight="1" x14ac:dyDescent="0.2">
      <c r="A68" s="45">
        <f>SUM($AV$12:AV68)</f>
        <v>0</v>
      </c>
      <c r="B68" s="119"/>
      <c r="C68" s="52"/>
      <c r="D68" s="52"/>
      <c r="E68" s="52"/>
      <c r="F68" s="53"/>
      <c r="G68" s="52"/>
      <c r="H68" s="52"/>
      <c r="I68" s="52"/>
      <c r="J68" s="54"/>
      <c r="K68" s="46"/>
      <c r="L68" s="156">
        <f>IF(K68=Organisatie!$E$20,1,0)</f>
        <v>0</v>
      </c>
      <c r="M68" s="156">
        <f>IF(K68=Organisatie!$D$21,1,0)</f>
        <v>0</v>
      </c>
      <c r="N68" s="156">
        <f>IF(K68=Organisatie!$D$22,1,0)</f>
        <v>0</v>
      </c>
      <c r="O68" s="156">
        <f>IF(K68=Organisatie!$D$23,1,0)</f>
        <v>0</v>
      </c>
      <c r="P68" s="156">
        <f t="shared" si="15"/>
        <v>0</v>
      </c>
      <c r="Q68" s="157">
        <f t="shared" si="16"/>
        <v>0</v>
      </c>
      <c r="R68" s="152">
        <f t="shared" si="17"/>
        <v>0</v>
      </c>
      <c r="S68" s="127"/>
      <c r="T68" s="153">
        <f t="shared" si="18"/>
        <v>0</v>
      </c>
      <c r="U68" s="154">
        <f t="shared" si="19"/>
        <v>0</v>
      </c>
      <c r="V68" s="155"/>
      <c r="W68" s="50">
        <f t="shared" si="1"/>
        <v>0</v>
      </c>
      <c r="X68" s="50">
        <f t="shared" si="2"/>
        <v>0</v>
      </c>
      <c r="Y68" s="22"/>
      <c r="Z68" s="55">
        <f>COUNTIF(J12:J312,"57")</f>
        <v>0</v>
      </c>
      <c r="AA68" s="49" t="s">
        <v>60</v>
      </c>
      <c r="AB68" s="31"/>
      <c r="AC68" s="50">
        <f t="shared" si="3"/>
        <v>0</v>
      </c>
      <c r="AD68" s="50">
        <f t="shared" si="4"/>
        <v>0</v>
      </c>
      <c r="AE68" s="50">
        <f t="shared" si="5"/>
        <v>0</v>
      </c>
      <c r="AF68" s="50">
        <f t="shared" si="6"/>
        <v>0</v>
      </c>
      <c r="AG68" s="50">
        <f t="shared" si="7"/>
        <v>0</v>
      </c>
      <c r="AH68" s="50">
        <f t="shared" si="8"/>
        <v>0</v>
      </c>
      <c r="AI68" s="50">
        <f t="shared" si="9"/>
        <v>0</v>
      </c>
      <c r="AJ68" s="50">
        <f t="shared" si="10"/>
        <v>0</v>
      </c>
      <c r="AK68" s="51">
        <f t="shared" si="11"/>
        <v>0</v>
      </c>
      <c r="AL68" s="37" t="str">
        <f t="shared" si="12"/>
        <v>Er ontbreken nog enkele gegevens!</v>
      </c>
      <c r="AM68" s="11"/>
      <c r="AN68" s="98">
        <f t="shared" si="13"/>
        <v>0</v>
      </c>
      <c r="AU68" s="18"/>
      <c r="AV68" s="20">
        <f t="shared" si="14"/>
        <v>0</v>
      </c>
      <c r="AW68" s="11"/>
    </row>
    <row r="69" spans="1:49" ht="15.75" customHeight="1" x14ac:dyDescent="0.2">
      <c r="A69" s="45">
        <f>SUM($AV$12:AV69)</f>
        <v>0</v>
      </c>
      <c r="B69" s="119"/>
      <c r="C69" s="52"/>
      <c r="D69" s="52"/>
      <c r="E69" s="52"/>
      <c r="F69" s="53"/>
      <c r="G69" s="52"/>
      <c r="H69" s="52"/>
      <c r="I69" s="52"/>
      <c r="J69" s="54"/>
      <c r="K69" s="46"/>
      <c r="L69" s="156">
        <f>IF(K69=Organisatie!$E$20,1,0)</f>
        <v>0</v>
      </c>
      <c r="M69" s="156">
        <f>IF(K69=Organisatie!$D$21,1,0)</f>
        <v>0</v>
      </c>
      <c r="N69" s="156">
        <f>IF(K69=Organisatie!$D$22,1,0)</f>
        <v>0</v>
      </c>
      <c r="O69" s="156">
        <f>IF(K69=Organisatie!$D$23,1,0)</f>
        <v>0</v>
      </c>
      <c r="P69" s="156">
        <f t="shared" si="15"/>
        <v>0</v>
      </c>
      <c r="Q69" s="157">
        <f t="shared" si="16"/>
        <v>0</v>
      </c>
      <c r="R69" s="152">
        <f t="shared" si="17"/>
        <v>0</v>
      </c>
      <c r="S69" s="127"/>
      <c r="T69" s="153">
        <f t="shared" si="18"/>
        <v>0</v>
      </c>
      <c r="U69" s="154">
        <f t="shared" si="19"/>
        <v>0</v>
      </c>
      <c r="V69" s="155"/>
      <c r="W69" s="50">
        <f t="shared" si="1"/>
        <v>0</v>
      </c>
      <c r="X69" s="50">
        <f t="shared" si="2"/>
        <v>0</v>
      </c>
      <c r="Y69" s="22"/>
      <c r="Z69" s="55">
        <f>COUNTIF(J12:J312,"58")</f>
        <v>0</v>
      </c>
      <c r="AA69" s="49" t="s">
        <v>61</v>
      </c>
      <c r="AB69" s="31"/>
      <c r="AC69" s="50">
        <f t="shared" si="3"/>
        <v>0</v>
      </c>
      <c r="AD69" s="50">
        <f t="shared" si="4"/>
        <v>0</v>
      </c>
      <c r="AE69" s="50">
        <f t="shared" si="5"/>
        <v>0</v>
      </c>
      <c r="AF69" s="50">
        <f t="shared" si="6"/>
        <v>0</v>
      </c>
      <c r="AG69" s="50">
        <f t="shared" si="7"/>
        <v>0</v>
      </c>
      <c r="AH69" s="50">
        <f t="shared" si="8"/>
        <v>0</v>
      </c>
      <c r="AI69" s="50">
        <f t="shared" si="9"/>
        <v>0</v>
      </c>
      <c r="AJ69" s="50">
        <f t="shared" si="10"/>
        <v>0</v>
      </c>
      <c r="AK69" s="51">
        <f t="shared" si="11"/>
        <v>0</v>
      </c>
      <c r="AL69" s="37" t="str">
        <f t="shared" si="12"/>
        <v>Er ontbreken nog enkele gegevens!</v>
      </c>
      <c r="AM69" s="11"/>
      <c r="AN69" s="98">
        <f t="shared" si="13"/>
        <v>0</v>
      </c>
      <c r="AV69" s="20">
        <f t="shared" si="14"/>
        <v>0</v>
      </c>
      <c r="AW69" s="11"/>
    </row>
    <row r="70" spans="1:49" ht="15.75" customHeight="1" x14ac:dyDescent="0.2">
      <c r="A70" s="45">
        <f>SUM($AV$12:AV70)</f>
        <v>0</v>
      </c>
      <c r="B70" s="119"/>
      <c r="C70" s="52"/>
      <c r="D70" s="52"/>
      <c r="E70" s="52"/>
      <c r="F70" s="53"/>
      <c r="G70" s="52"/>
      <c r="H70" s="52"/>
      <c r="I70" s="52"/>
      <c r="J70" s="54"/>
      <c r="K70" s="46"/>
      <c r="L70" s="156">
        <f>IF(K70=Organisatie!$E$20,1,0)</f>
        <v>0</v>
      </c>
      <c r="M70" s="156">
        <f>IF(K70=Organisatie!$D$21,1,0)</f>
        <v>0</v>
      </c>
      <c r="N70" s="156">
        <f>IF(K70=Organisatie!$D$22,1,0)</f>
        <v>0</v>
      </c>
      <c r="O70" s="156">
        <f>IF(K70=Organisatie!$D$23,1,0)</f>
        <v>0</v>
      </c>
      <c r="P70" s="156">
        <f t="shared" si="15"/>
        <v>0</v>
      </c>
      <c r="Q70" s="157">
        <f t="shared" si="16"/>
        <v>0</v>
      </c>
      <c r="R70" s="152">
        <f t="shared" si="17"/>
        <v>0</v>
      </c>
      <c r="S70" s="127"/>
      <c r="T70" s="153">
        <f t="shared" si="18"/>
        <v>0</v>
      </c>
      <c r="U70" s="154">
        <f t="shared" si="19"/>
        <v>0</v>
      </c>
      <c r="V70" s="155"/>
      <c r="W70" s="50">
        <f t="shared" si="1"/>
        <v>0</v>
      </c>
      <c r="X70" s="50">
        <f t="shared" si="2"/>
        <v>0</v>
      </c>
      <c r="Y70" s="22"/>
      <c r="Z70" s="55">
        <f>COUNTIF(J12:J312,"59")</f>
        <v>0</v>
      </c>
      <c r="AA70" s="49" t="s">
        <v>62</v>
      </c>
      <c r="AB70" s="31"/>
      <c r="AC70" s="50">
        <f t="shared" si="3"/>
        <v>0</v>
      </c>
      <c r="AD70" s="50">
        <f t="shared" si="4"/>
        <v>0</v>
      </c>
      <c r="AE70" s="50">
        <f t="shared" si="5"/>
        <v>0</v>
      </c>
      <c r="AF70" s="50">
        <f t="shared" si="6"/>
        <v>0</v>
      </c>
      <c r="AG70" s="50">
        <f t="shared" si="7"/>
        <v>0</v>
      </c>
      <c r="AH70" s="50">
        <f t="shared" si="8"/>
        <v>0</v>
      </c>
      <c r="AI70" s="50">
        <f t="shared" si="9"/>
        <v>0</v>
      </c>
      <c r="AJ70" s="50">
        <f t="shared" si="10"/>
        <v>0</v>
      </c>
      <c r="AK70" s="51">
        <f t="shared" si="11"/>
        <v>0</v>
      </c>
      <c r="AL70" s="37" t="str">
        <f t="shared" si="12"/>
        <v>Er ontbreken nog enkele gegevens!</v>
      </c>
      <c r="AM70" s="11"/>
      <c r="AN70" s="98">
        <f t="shared" si="13"/>
        <v>0</v>
      </c>
      <c r="AV70" s="20">
        <f t="shared" si="14"/>
        <v>0</v>
      </c>
      <c r="AW70" s="11"/>
    </row>
    <row r="71" spans="1:49" ht="15.75" customHeight="1" x14ac:dyDescent="0.2">
      <c r="A71" s="45">
        <f>SUM($AV$12:AV71)</f>
        <v>0</v>
      </c>
      <c r="B71" s="119"/>
      <c r="C71" s="52"/>
      <c r="D71" s="52"/>
      <c r="E71" s="52"/>
      <c r="F71" s="53"/>
      <c r="G71" s="52"/>
      <c r="H71" s="52"/>
      <c r="I71" s="52"/>
      <c r="J71" s="54"/>
      <c r="K71" s="46"/>
      <c r="L71" s="156">
        <f>IF(K71=Organisatie!$E$20,1,0)</f>
        <v>0</v>
      </c>
      <c r="M71" s="156">
        <f>IF(K71=Organisatie!$D$21,1,0)</f>
        <v>0</v>
      </c>
      <c r="N71" s="156">
        <f>IF(K71=Organisatie!$D$22,1,0)</f>
        <v>0</v>
      </c>
      <c r="O71" s="156">
        <f>IF(K71=Organisatie!$D$23,1,0)</f>
        <v>0</v>
      </c>
      <c r="P71" s="156">
        <f t="shared" si="15"/>
        <v>0</v>
      </c>
      <c r="Q71" s="157">
        <f t="shared" si="16"/>
        <v>0</v>
      </c>
      <c r="R71" s="152">
        <f t="shared" si="17"/>
        <v>0</v>
      </c>
      <c r="S71" s="127"/>
      <c r="T71" s="153">
        <f t="shared" si="18"/>
        <v>0</v>
      </c>
      <c r="U71" s="154">
        <f t="shared" si="19"/>
        <v>0</v>
      </c>
      <c r="V71" s="155"/>
      <c r="W71" s="50">
        <f t="shared" si="1"/>
        <v>0</v>
      </c>
      <c r="X71" s="50">
        <f t="shared" si="2"/>
        <v>0</v>
      </c>
      <c r="Y71" s="22"/>
      <c r="Z71" s="55">
        <f>COUNTIF(J12:J312,"60")</f>
        <v>0</v>
      </c>
      <c r="AA71" s="49" t="s">
        <v>63</v>
      </c>
      <c r="AB71" s="31"/>
      <c r="AC71" s="50">
        <f t="shared" si="3"/>
        <v>0</v>
      </c>
      <c r="AD71" s="50">
        <f t="shared" si="4"/>
        <v>0</v>
      </c>
      <c r="AE71" s="50">
        <f t="shared" si="5"/>
        <v>0</v>
      </c>
      <c r="AF71" s="50">
        <f t="shared" si="6"/>
        <v>0</v>
      </c>
      <c r="AG71" s="50">
        <f t="shared" si="7"/>
        <v>0</v>
      </c>
      <c r="AH71" s="50">
        <f t="shared" si="8"/>
        <v>0</v>
      </c>
      <c r="AI71" s="50">
        <f t="shared" si="9"/>
        <v>0</v>
      </c>
      <c r="AJ71" s="50">
        <f t="shared" si="10"/>
        <v>0</v>
      </c>
      <c r="AK71" s="51">
        <f t="shared" si="11"/>
        <v>0</v>
      </c>
      <c r="AL71" s="37" t="str">
        <f t="shared" si="12"/>
        <v>Er ontbreken nog enkele gegevens!</v>
      </c>
      <c r="AM71" s="11"/>
      <c r="AN71" s="98">
        <f t="shared" si="13"/>
        <v>0</v>
      </c>
      <c r="AV71" s="20">
        <f t="shared" si="14"/>
        <v>0</v>
      </c>
      <c r="AW71" s="11"/>
    </row>
    <row r="72" spans="1:49" ht="15.75" customHeight="1" x14ac:dyDescent="0.2">
      <c r="A72" s="45">
        <f>SUM($AV$12:AV72)</f>
        <v>0</v>
      </c>
      <c r="B72" s="119"/>
      <c r="C72" s="52"/>
      <c r="D72" s="52"/>
      <c r="E72" s="52"/>
      <c r="F72" s="53"/>
      <c r="G72" s="52"/>
      <c r="H72" s="52"/>
      <c r="I72" s="52"/>
      <c r="J72" s="54"/>
      <c r="K72" s="46"/>
      <c r="L72" s="156">
        <f>IF(K72=Organisatie!$E$20,1,0)</f>
        <v>0</v>
      </c>
      <c r="M72" s="156">
        <f>IF(K72=Organisatie!$D$21,1,0)</f>
        <v>0</v>
      </c>
      <c r="N72" s="156">
        <f>IF(K72=Organisatie!$D$22,1,0)</f>
        <v>0</v>
      </c>
      <c r="O72" s="156">
        <f>IF(K72=Organisatie!$D$23,1,0)</f>
        <v>0</v>
      </c>
      <c r="P72" s="156">
        <f t="shared" si="15"/>
        <v>0</v>
      </c>
      <c r="Q72" s="157">
        <f t="shared" si="16"/>
        <v>0</v>
      </c>
      <c r="R72" s="152">
        <f t="shared" si="17"/>
        <v>0</v>
      </c>
      <c r="S72" s="127"/>
      <c r="T72" s="153">
        <f t="shared" si="18"/>
        <v>0</v>
      </c>
      <c r="U72" s="154">
        <f t="shared" si="19"/>
        <v>0</v>
      </c>
      <c r="V72" s="155"/>
      <c r="W72" s="50">
        <f t="shared" si="1"/>
        <v>0</v>
      </c>
      <c r="X72" s="50">
        <f t="shared" si="2"/>
        <v>0</v>
      </c>
      <c r="Y72" s="22"/>
      <c r="Z72" s="55">
        <f>COUNTIF(J12:J312,"61")</f>
        <v>0</v>
      </c>
      <c r="AA72" s="49" t="s">
        <v>64</v>
      </c>
      <c r="AB72" s="31"/>
      <c r="AC72" s="50">
        <f t="shared" si="3"/>
        <v>0</v>
      </c>
      <c r="AD72" s="50">
        <f t="shared" si="4"/>
        <v>0</v>
      </c>
      <c r="AE72" s="50">
        <f t="shared" si="5"/>
        <v>0</v>
      </c>
      <c r="AF72" s="50">
        <f t="shared" si="6"/>
        <v>0</v>
      </c>
      <c r="AG72" s="50">
        <f t="shared" si="7"/>
        <v>0</v>
      </c>
      <c r="AH72" s="50">
        <f t="shared" si="8"/>
        <v>0</v>
      </c>
      <c r="AI72" s="50">
        <f t="shared" si="9"/>
        <v>0</v>
      </c>
      <c r="AJ72" s="50">
        <f t="shared" si="10"/>
        <v>0</v>
      </c>
      <c r="AK72" s="51">
        <f t="shared" si="11"/>
        <v>0</v>
      </c>
      <c r="AL72" s="37" t="str">
        <f t="shared" si="12"/>
        <v>Er ontbreken nog enkele gegevens!</v>
      </c>
      <c r="AM72" s="11"/>
      <c r="AN72" s="98">
        <f t="shared" si="13"/>
        <v>0</v>
      </c>
      <c r="AV72" s="20">
        <f t="shared" si="14"/>
        <v>0</v>
      </c>
      <c r="AW72" s="11"/>
    </row>
    <row r="73" spans="1:49" ht="15.75" customHeight="1" x14ac:dyDescent="0.2">
      <c r="A73" s="45">
        <f>SUM($AV$12:AV73)</f>
        <v>0</v>
      </c>
      <c r="B73" s="119"/>
      <c r="C73" s="52"/>
      <c r="D73" s="52"/>
      <c r="E73" s="52"/>
      <c r="F73" s="53"/>
      <c r="G73" s="52"/>
      <c r="H73" s="52"/>
      <c r="I73" s="52"/>
      <c r="J73" s="54"/>
      <c r="K73" s="46"/>
      <c r="L73" s="156">
        <f>IF(K73=Organisatie!$E$20,1,0)</f>
        <v>0</v>
      </c>
      <c r="M73" s="156">
        <f>IF(K73=Organisatie!$D$21,1,0)</f>
        <v>0</v>
      </c>
      <c r="N73" s="156">
        <f>IF(K73=Organisatie!$D$22,1,0)</f>
        <v>0</v>
      </c>
      <c r="O73" s="156">
        <f>IF(K73=Organisatie!$D$23,1,0)</f>
        <v>0</v>
      </c>
      <c r="P73" s="156">
        <f t="shared" si="15"/>
        <v>0</v>
      </c>
      <c r="Q73" s="157">
        <f t="shared" si="16"/>
        <v>0</v>
      </c>
      <c r="R73" s="152">
        <f t="shared" si="17"/>
        <v>0</v>
      </c>
      <c r="S73" s="127"/>
      <c r="T73" s="153">
        <f t="shared" si="18"/>
        <v>0</v>
      </c>
      <c r="U73" s="154">
        <f t="shared" si="19"/>
        <v>0</v>
      </c>
      <c r="V73" s="155"/>
      <c r="W73" s="50">
        <f t="shared" si="1"/>
        <v>0</v>
      </c>
      <c r="X73" s="50">
        <f t="shared" si="2"/>
        <v>0</v>
      </c>
      <c r="Y73" s="22"/>
      <c r="Z73" s="55">
        <f>COUNTIF(J12:J312,"62")</f>
        <v>0</v>
      </c>
      <c r="AA73" s="49" t="s">
        <v>65</v>
      </c>
      <c r="AB73" s="31"/>
      <c r="AC73" s="50">
        <f t="shared" si="3"/>
        <v>0</v>
      </c>
      <c r="AD73" s="50">
        <f t="shared" si="4"/>
        <v>0</v>
      </c>
      <c r="AE73" s="50">
        <f t="shared" si="5"/>
        <v>0</v>
      </c>
      <c r="AF73" s="50">
        <f t="shared" si="6"/>
        <v>0</v>
      </c>
      <c r="AG73" s="50">
        <f t="shared" si="7"/>
        <v>0</v>
      </c>
      <c r="AH73" s="50">
        <f t="shared" si="8"/>
        <v>0</v>
      </c>
      <c r="AI73" s="50">
        <f t="shared" si="9"/>
        <v>0</v>
      </c>
      <c r="AJ73" s="50">
        <f t="shared" si="10"/>
        <v>0</v>
      </c>
      <c r="AK73" s="51">
        <f t="shared" si="11"/>
        <v>0</v>
      </c>
      <c r="AL73" s="37" t="str">
        <f t="shared" si="12"/>
        <v>Er ontbreken nog enkele gegevens!</v>
      </c>
      <c r="AM73" s="11"/>
      <c r="AN73" s="98">
        <f t="shared" si="13"/>
        <v>0</v>
      </c>
      <c r="AV73" s="20">
        <f t="shared" si="14"/>
        <v>0</v>
      </c>
      <c r="AW73" s="11"/>
    </row>
    <row r="74" spans="1:49" ht="15.75" customHeight="1" x14ac:dyDescent="0.2">
      <c r="A74" s="45">
        <f>SUM($AV$12:AV74)</f>
        <v>0</v>
      </c>
      <c r="B74" s="119"/>
      <c r="C74" s="52"/>
      <c r="D74" s="52"/>
      <c r="E74" s="52"/>
      <c r="F74" s="53"/>
      <c r="G74" s="52"/>
      <c r="H74" s="52"/>
      <c r="I74" s="52"/>
      <c r="J74" s="54"/>
      <c r="K74" s="46"/>
      <c r="L74" s="156">
        <f>IF(K74=Organisatie!$E$20,1,0)</f>
        <v>0</v>
      </c>
      <c r="M74" s="156">
        <f>IF(K74=Organisatie!$D$21,1,0)</f>
        <v>0</v>
      </c>
      <c r="N74" s="156">
        <f>IF(K74=Organisatie!$D$22,1,0)</f>
        <v>0</v>
      </c>
      <c r="O74" s="156">
        <f>IF(K74=Organisatie!$D$23,1,0)</f>
        <v>0</v>
      </c>
      <c r="P74" s="156">
        <f t="shared" si="15"/>
        <v>0</v>
      </c>
      <c r="Q74" s="157">
        <f t="shared" si="16"/>
        <v>0</v>
      </c>
      <c r="R74" s="152">
        <f t="shared" si="17"/>
        <v>0</v>
      </c>
      <c r="S74" s="127"/>
      <c r="T74" s="153">
        <f t="shared" si="18"/>
        <v>0</v>
      </c>
      <c r="U74" s="154">
        <f t="shared" si="19"/>
        <v>0</v>
      </c>
      <c r="V74" s="155"/>
      <c r="W74" s="50">
        <f t="shared" si="1"/>
        <v>0</v>
      </c>
      <c r="X74" s="50">
        <f t="shared" si="2"/>
        <v>0</v>
      </c>
      <c r="Y74" s="22"/>
      <c r="Z74" s="55">
        <f>COUNTIF(J12:J312,"63")</f>
        <v>0</v>
      </c>
      <c r="AA74" s="49" t="s">
        <v>66</v>
      </c>
      <c r="AB74" s="31"/>
      <c r="AC74" s="50">
        <f t="shared" si="3"/>
        <v>0</v>
      </c>
      <c r="AD74" s="50">
        <f t="shared" si="4"/>
        <v>0</v>
      </c>
      <c r="AE74" s="50">
        <f t="shared" si="5"/>
        <v>0</v>
      </c>
      <c r="AF74" s="50">
        <f t="shared" si="6"/>
        <v>0</v>
      </c>
      <c r="AG74" s="50">
        <f t="shared" si="7"/>
        <v>0</v>
      </c>
      <c r="AH74" s="50">
        <f t="shared" si="8"/>
        <v>0</v>
      </c>
      <c r="AI74" s="50">
        <f t="shared" si="9"/>
        <v>0</v>
      </c>
      <c r="AJ74" s="50">
        <f t="shared" si="10"/>
        <v>0</v>
      </c>
      <c r="AK74" s="51">
        <f t="shared" si="11"/>
        <v>0</v>
      </c>
      <c r="AL74" s="37" t="str">
        <f t="shared" si="12"/>
        <v>Er ontbreken nog enkele gegevens!</v>
      </c>
      <c r="AM74" s="11"/>
      <c r="AN74" s="98">
        <f t="shared" si="13"/>
        <v>0</v>
      </c>
      <c r="AV74" s="20">
        <f t="shared" si="14"/>
        <v>0</v>
      </c>
      <c r="AW74" s="11"/>
    </row>
    <row r="75" spans="1:49" ht="15.75" customHeight="1" x14ac:dyDescent="0.2">
      <c r="A75" s="45">
        <f>SUM($AV$12:AV75)</f>
        <v>0</v>
      </c>
      <c r="B75" s="119"/>
      <c r="C75" s="52"/>
      <c r="D75" s="52"/>
      <c r="E75" s="52"/>
      <c r="F75" s="53"/>
      <c r="G75" s="52"/>
      <c r="H75" s="52"/>
      <c r="I75" s="52"/>
      <c r="J75" s="54"/>
      <c r="K75" s="46"/>
      <c r="L75" s="156">
        <f>IF(K75=Organisatie!$E$20,1,0)</f>
        <v>0</v>
      </c>
      <c r="M75" s="156">
        <f>IF(K75=Organisatie!$D$21,1,0)</f>
        <v>0</v>
      </c>
      <c r="N75" s="156">
        <f>IF(K75=Organisatie!$D$22,1,0)</f>
        <v>0</v>
      </c>
      <c r="O75" s="156">
        <f>IF(K75=Organisatie!$D$23,1,0)</f>
        <v>0</v>
      </c>
      <c r="P75" s="156">
        <f t="shared" si="15"/>
        <v>0</v>
      </c>
      <c r="Q75" s="157">
        <f t="shared" si="16"/>
        <v>0</v>
      </c>
      <c r="R75" s="152">
        <f t="shared" si="17"/>
        <v>0</v>
      </c>
      <c r="S75" s="127"/>
      <c r="T75" s="153">
        <f t="shared" si="18"/>
        <v>0</v>
      </c>
      <c r="U75" s="154">
        <f t="shared" si="19"/>
        <v>0</v>
      </c>
      <c r="V75" s="155"/>
      <c r="W75" s="50">
        <f t="shared" si="1"/>
        <v>0</v>
      </c>
      <c r="X75" s="50">
        <f t="shared" si="2"/>
        <v>0</v>
      </c>
      <c r="Y75" s="22"/>
      <c r="Z75" s="55">
        <f>COUNTIF(J12:J312,"64")</f>
        <v>0</v>
      </c>
      <c r="AA75" s="49" t="s">
        <v>67</v>
      </c>
      <c r="AB75" s="31"/>
      <c r="AC75" s="50">
        <f t="shared" si="3"/>
        <v>0</v>
      </c>
      <c r="AD75" s="50">
        <f t="shared" si="4"/>
        <v>0</v>
      </c>
      <c r="AE75" s="50">
        <f t="shared" si="5"/>
        <v>0</v>
      </c>
      <c r="AF75" s="50">
        <f t="shared" si="6"/>
        <v>0</v>
      </c>
      <c r="AG75" s="50">
        <f t="shared" si="7"/>
        <v>0</v>
      </c>
      <c r="AH75" s="50">
        <f t="shared" si="8"/>
        <v>0</v>
      </c>
      <c r="AI75" s="50">
        <f t="shared" si="9"/>
        <v>0</v>
      </c>
      <c r="AJ75" s="50">
        <f t="shared" si="10"/>
        <v>0</v>
      </c>
      <c r="AK75" s="51">
        <f t="shared" si="11"/>
        <v>0</v>
      </c>
      <c r="AL75" s="37" t="str">
        <f t="shared" si="12"/>
        <v>Er ontbreken nog enkele gegevens!</v>
      </c>
      <c r="AM75" s="11"/>
      <c r="AN75" s="98">
        <f t="shared" si="13"/>
        <v>0</v>
      </c>
      <c r="AV75" s="20">
        <f t="shared" si="14"/>
        <v>0</v>
      </c>
      <c r="AW75" s="11"/>
    </row>
    <row r="76" spans="1:49" ht="15.75" customHeight="1" x14ac:dyDescent="0.2">
      <c r="A76" s="45">
        <f>SUM($AV$12:AV76)</f>
        <v>0</v>
      </c>
      <c r="B76" s="119"/>
      <c r="C76" s="52"/>
      <c r="D76" s="52"/>
      <c r="E76" s="52"/>
      <c r="F76" s="53"/>
      <c r="G76" s="52"/>
      <c r="H76" s="52"/>
      <c r="I76" s="52"/>
      <c r="J76" s="54"/>
      <c r="K76" s="46"/>
      <c r="L76" s="156">
        <f>IF(K76=Organisatie!$E$20,1,0)</f>
        <v>0</v>
      </c>
      <c r="M76" s="156">
        <f>IF(K76=Organisatie!$D$21,1,0)</f>
        <v>0</v>
      </c>
      <c r="N76" s="156">
        <f>IF(K76=Organisatie!$D$22,1,0)</f>
        <v>0</v>
      </c>
      <c r="O76" s="156">
        <f>IF(K76=Organisatie!$D$23,1,0)</f>
        <v>0</v>
      </c>
      <c r="P76" s="156">
        <f t="shared" si="15"/>
        <v>0</v>
      </c>
      <c r="Q76" s="157">
        <f t="shared" si="16"/>
        <v>0</v>
      </c>
      <c r="R76" s="152">
        <f t="shared" si="17"/>
        <v>0</v>
      </c>
      <c r="S76" s="127"/>
      <c r="T76" s="153">
        <f t="shared" si="18"/>
        <v>0</v>
      </c>
      <c r="U76" s="154">
        <f t="shared" si="19"/>
        <v>0</v>
      </c>
      <c r="V76" s="155"/>
      <c r="W76" s="50">
        <f t="shared" ref="W76:W139" si="20">IF(B76="V",1,0)</f>
        <v>0</v>
      </c>
      <c r="X76" s="50">
        <f t="shared" ref="X76:X139" si="21">IF(B76="N",1,0)</f>
        <v>0</v>
      </c>
      <c r="Y76" s="22"/>
      <c r="Z76" s="55">
        <f>COUNTIF(J12:J312,"65")</f>
        <v>0</v>
      </c>
      <c r="AA76" s="49" t="s">
        <v>68</v>
      </c>
      <c r="AB76" s="31"/>
      <c r="AC76" s="50">
        <f t="shared" ref="AC76:AC139" si="22">IF(B76="V",Y71,0)</f>
        <v>0</v>
      </c>
      <c r="AD76" s="50">
        <f t="shared" ref="AD76:AD139" si="23">IF(C76="",0,$AD$10)</f>
        <v>0</v>
      </c>
      <c r="AE76" s="50">
        <f t="shared" ref="AE76:AE139" si="24">IF(E76="",0,$AE$10)</f>
        <v>0</v>
      </c>
      <c r="AF76" s="50">
        <f t="shared" ref="AF76:AF139" si="25">IF(F76="",0,$AF$10)</f>
        <v>0</v>
      </c>
      <c r="AG76" s="50">
        <f t="shared" ref="AG76:AG139" si="26">IF(G76="",0,$AG$10)</f>
        <v>0</v>
      </c>
      <c r="AH76" s="50">
        <f t="shared" ref="AH76:AH139" si="27">IF(H76="",0,$AH$10)</f>
        <v>0</v>
      </c>
      <c r="AI76" s="50">
        <f t="shared" ref="AI76:AI139" si="28">IF(I76="",0,$AI$10)</f>
        <v>0</v>
      </c>
      <c r="AJ76" s="50">
        <f t="shared" ref="AJ76:AJ139" si="29">IF(J76="",0,$AJ$10)</f>
        <v>0</v>
      </c>
      <c r="AK76" s="51">
        <f t="shared" ref="AK76:AK139" si="30">SUM(AC76:AJ76)</f>
        <v>0</v>
      </c>
      <c r="AL76" s="37" t="str">
        <f t="shared" ref="AL76:AL139" si="31">IF(AK76=$AK$10,$AP$12,$AP$13)</f>
        <v>Er ontbreken nog enkele gegevens!</v>
      </c>
      <c r="AM76" s="11"/>
      <c r="AN76" s="98">
        <f t="shared" ref="AN76:AN139" si="32">IF(E76="",0,1)</f>
        <v>0</v>
      </c>
      <c r="AV76" s="20">
        <f t="shared" ref="AV76:AV139" si="33">IF(E76="",0,1)</f>
        <v>0</v>
      </c>
      <c r="AW76" s="11"/>
    </row>
    <row r="77" spans="1:49" ht="15.75" customHeight="1" x14ac:dyDescent="0.2">
      <c r="A77" s="45">
        <f>SUM($AV$12:AV77)</f>
        <v>0</v>
      </c>
      <c r="B77" s="119"/>
      <c r="C77" s="52"/>
      <c r="D77" s="52"/>
      <c r="E77" s="52"/>
      <c r="F77" s="53"/>
      <c r="G77" s="52"/>
      <c r="H77" s="52"/>
      <c r="I77" s="52"/>
      <c r="J77" s="54"/>
      <c r="K77" s="46"/>
      <c r="L77" s="156">
        <f>IF(K77=Organisatie!$E$20,1,0)</f>
        <v>0</v>
      </c>
      <c r="M77" s="156">
        <f>IF(K77=Organisatie!$D$21,1,0)</f>
        <v>0</v>
      </c>
      <c r="N77" s="156">
        <f>IF(K77=Organisatie!$D$22,1,0)</f>
        <v>0</v>
      </c>
      <c r="O77" s="156">
        <f>IF(K77=Organisatie!$D$23,1,0)</f>
        <v>0</v>
      </c>
      <c r="P77" s="156">
        <f t="shared" ref="P77:P140" si="34">SUM(L77:O77)</f>
        <v>0</v>
      </c>
      <c r="Q77" s="157">
        <f t="shared" ref="Q77:Q140" si="35">IF(K77&gt;3,1,0)</f>
        <v>0</v>
      </c>
      <c r="R77" s="152">
        <f t="shared" ref="R77:R140" si="36">SUM(T77+U77)</f>
        <v>0</v>
      </c>
      <c r="S77" s="127"/>
      <c r="T77" s="153">
        <f t="shared" ref="T77:T140" si="37">IF(B77="V",$Y$1,$Y$2)</f>
        <v>0</v>
      </c>
      <c r="U77" s="154">
        <f t="shared" ref="U77:U140" si="38">IF(S77&gt;1000,1,0*IF(P77=1,1,0))</f>
        <v>0</v>
      </c>
      <c r="V77" s="155"/>
      <c r="W77" s="50">
        <f t="shared" si="20"/>
        <v>0</v>
      </c>
      <c r="X77" s="50">
        <f t="shared" si="21"/>
        <v>0</v>
      </c>
      <c r="Y77" s="22"/>
      <c r="Z77" s="55">
        <f>COUNTIF(J12:J312,"66")</f>
        <v>0</v>
      </c>
      <c r="AA77" s="49" t="s">
        <v>75</v>
      </c>
      <c r="AB77" s="31"/>
      <c r="AC77" s="50">
        <f t="shared" si="22"/>
        <v>0</v>
      </c>
      <c r="AD77" s="50">
        <f t="shared" si="23"/>
        <v>0</v>
      </c>
      <c r="AE77" s="50">
        <f t="shared" si="24"/>
        <v>0</v>
      </c>
      <c r="AF77" s="50">
        <f t="shared" si="25"/>
        <v>0</v>
      </c>
      <c r="AG77" s="50">
        <f t="shared" si="26"/>
        <v>0</v>
      </c>
      <c r="AH77" s="50">
        <f t="shared" si="27"/>
        <v>0</v>
      </c>
      <c r="AI77" s="50">
        <f t="shared" si="28"/>
        <v>0</v>
      </c>
      <c r="AJ77" s="50">
        <f t="shared" si="29"/>
        <v>0</v>
      </c>
      <c r="AK77" s="51">
        <f t="shared" si="30"/>
        <v>0</v>
      </c>
      <c r="AL77" s="37" t="str">
        <f t="shared" si="31"/>
        <v>Er ontbreken nog enkele gegevens!</v>
      </c>
      <c r="AM77" s="11"/>
      <c r="AN77" s="98">
        <f t="shared" si="32"/>
        <v>0</v>
      </c>
      <c r="AV77" s="20">
        <f t="shared" si="33"/>
        <v>0</v>
      </c>
      <c r="AW77" s="11"/>
    </row>
    <row r="78" spans="1:49" ht="15.75" customHeight="1" x14ac:dyDescent="0.2">
      <c r="A78" s="45">
        <f>SUM($AV$12:AV78)</f>
        <v>0</v>
      </c>
      <c r="B78" s="119"/>
      <c r="C78" s="52"/>
      <c r="D78" s="52"/>
      <c r="E78" s="52"/>
      <c r="F78" s="53"/>
      <c r="G78" s="52"/>
      <c r="H78" s="52"/>
      <c r="I78" s="52"/>
      <c r="J78" s="54"/>
      <c r="K78" s="46"/>
      <c r="L78" s="156">
        <f>IF(K78=Organisatie!$E$20,1,0)</f>
        <v>0</v>
      </c>
      <c r="M78" s="156">
        <f>IF(K78=Organisatie!$D$21,1,0)</f>
        <v>0</v>
      </c>
      <c r="N78" s="156">
        <f>IF(K78=Organisatie!$D$22,1,0)</f>
        <v>0</v>
      </c>
      <c r="O78" s="156">
        <f>IF(K78=Organisatie!$D$23,1,0)</f>
        <v>0</v>
      </c>
      <c r="P78" s="156">
        <f t="shared" si="34"/>
        <v>0</v>
      </c>
      <c r="Q78" s="157">
        <f t="shared" si="35"/>
        <v>0</v>
      </c>
      <c r="R78" s="152">
        <f t="shared" si="36"/>
        <v>0</v>
      </c>
      <c r="S78" s="127"/>
      <c r="T78" s="153">
        <f t="shared" si="37"/>
        <v>0</v>
      </c>
      <c r="U78" s="154">
        <f t="shared" si="38"/>
        <v>0</v>
      </c>
      <c r="V78" s="155"/>
      <c r="W78" s="50">
        <f t="shared" si="20"/>
        <v>0</v>
      </c>
      <c r="X78" s="50">
        <f t="shared" si="21"/>
        <v>0</v>
      </c>
      <c r="Y78" s="22"/>
      <c r="Z78" s="55">
        <f>COUNTIF(J12:J312,"67")</f>
        <v>0</v>
      </c>
      <c r="AA78" s="49" t="s">
        <v>76</v>
      </c>
      <c r="AB78" s="31"/>
      <c r="AC78" s="50">
        <f t="shared" si="22"/>
        <v>0</v>
      </c>
      <c r="AD78" s="50">
        <f t="shared" si="23"/>
        <v>0</v>
      </c>
      <c r="AE78" s="50">
        <f t="shared" si="24"/>
        <v>0</v>
      </c>
      <c r="AF78" s="50">
        <f t="shared" si="25"/>
        <v>0</v>
      </c>
      <c r="AG78" s="50">
        <f t="shared" si="26"/>
        <v>0</v>
      </c>
      <c r="AH78" s="50">
        <f t="shared" si="27"/>
        <v>0</v>
      </c>
      <c r="AI78" s="50">
        <f t="shared" si="28"/>
        <v>0</v>
      </c>
      <c r="AJ78" s="50">
        <f t="shared" si="29"/>
        <v>0</v>
      </c>
      <c r="AK78" s="51">
        <f t="shared" si="30"/>
        <v>0</v>
      </c>
      <c r="AL78" s="37" t="str">
        <f t="shared" si="31"/>
        <v>Er ontbreken nog enkele gegevens!</v>
      </c>
      <c r="AM78" s="11"/>
      <c r="AN78" s="98">
        <f t="shared" si="32"/>
        <v>0</v>
      </c>
      <c r="AV78" s="20">
        <f t="shared" si="33"/>
        <v>0</v>
      </c>
      <c r="AW78" s="11"/>
    </row>
    <row r="79" spans="1:49" ht="15.75" customHeight="1" x14ac:dyDescent="0.2">
      <c r="A79" s="45">
        <f>SUM($AV$12:AV79)</f>
        <v>0</v>
      </c>
      <c r="B79" s="119"/>
      <c r="C79" s="52"/>
      <c r="D79" s="52"/>
      <c r="E79" s="52"/>
      <c r="F79" s="53"/>
      <c r="G79" s="52"/>
      <c r="H79" s="52"/>
      <c r="I79" s="52"/>
      <c r="J79" s="54"/>
      <c r="K79" s="46"/>
      <c r="L79" s="156">
        <f>IF(K79=Organisatie!$E$20,1,0)</f>
        <v>0</v>
      </c>
      <c r="M79" s="156">
        <f>IF(K79=Organisatie!$D$21,1,0)</f>
        <v>0</v>
      </c>
      <c r="N79" s="156">
        <f>IF(K79=Organisatie!$D$22,1,0)</f>
        <v>0</v>
      </c>
      <c r="O79" s="156">
        <f>IF(K79=Organisatie!$D$23,1,0)</f>
        <v>0</v>
      </c>
      <c r="P79" s="156">
        <f t="shared" si="34"/>
        <v>0</v>
      </c>
      <c r="Q79" s="157">
        <f t="shared" si="35"/>
        <v>0</v>
      </c>
      <c r="R79" s="152">
        <f t="shared" si="36"/>
        <v>0</v>
      </c>
      <c r="S79" s="127"/>
      <c r="T79" s="153">
        <f t="shared" si="37"/>
        <v>0</v>
      </c>
      <c r="U79" s="154">
        <f t="shared" si="38"/>
        <v>0</v>
      </c>
      <c r="V79" s="155"/>
      <c r="W79" s="50">
        <f t="shared" si="20"/>
        <v>0</v>
      </c>
      <c r="X79" s="50">
        <f t="shared" si="21"/>
        <v>0</v>
      </c>
      <c r="Y79" s="22"/>
      <c r="Z79" s="55">
        <f>COUNTIF(J12:J312,"68")</f>
        <v>0</v>
      </c>
      <c r="AA79" s="49" t="s">
        <v>77</v>
      </c>
      <c r="AB79" s="31"/>
      <c r="AC79" s="50">
        <f t="shared" si="22"/>
        <v>0</v>
      </c>
      <c r="AD79" s="50">
        <f t="shared" si="23"/>
        <v>0</v>
      </c>
      <c r="AE79" s="50">
        <f t="shared" si="24"/>
        <v>0</v>
      </c>
      <c r="AF79" s="50">
        <f t="shared" si="25"/>
        <v>0</v>
      </c>
      <c r="AG79" s="50">
        <f t="shared" si="26"/>
        <v>0</v>
      </c>
      <c r="AH79" s="50">
        <f t="shared" si="27"/>
        <v>0</v>
      </c>
      <c r="AI79" s="50">
        <f t="shared" si="28"/>
        <v>0</v>
      </c>
      <c r="AJ79" s="50">
        <f t="shared" si="29"/>
        <v>0</v>
      </c>
      <c r="AK79" s="51">
        <f t="shared" si="30"/>
        <v>0</v>
      </c>
      <c r="AL79" s="37" t="str">
        <f t="shared" si="31"/>
        <v>Er ontbreken nog enkele gegevens!</v>
      </c>
      <c r="AM79" s="11"/>
      <c r="AN79" s="98">
        <f t="shared" si="32"/>
        <v>0</v>
      </c>
      <c r="AV79" s="20">
        <f t="shared" si="33"/>
        <v>0</v>
      </c>
      <c r="AW79" s="11"/>
    </row>
    <row r="80" spans="1:49" ht="15.75" customHeight="1" x14ac:dyDescent="0.2">
      <c r="A80" s="45">
        <f>SUM($AV$12:AV80)</f>
        <v>0</v>
      </c>
      <c r="B80" s="119"/>
      <c r="C80" s="52"/>
      <c r="D80" s="52"/>
      <c r="E80" s="52"/>
      <c r="F80" s="53"/>
      <c r="G80" s="52"/>
      <c r="H80" s="52"/>
      <c r="I80" s="52"/>
      <c r="J80" s="54"/>
      <c r="K80" s="46"/>
      <c r="L80" s="156">
        <f>IF(K80=Organisatie!$E$20,1,0)</f>
        <v>0</v>
      </c>
      <c r="M80" s="156">
        <f>IF(K80=Organisatie!$D$21,1,0)</f>
        <v>0</v>
      </c>
      <c r="N80" s="156">
        <f>IF(K80=Organisatie!$D$22,1,0)</f>
        <v>0</v>
      </c>
      <c r="O80" s="156">
        <f>IF(K80=Organisatie!$D$23,1,0)</f>
        <v>0</v>
      </c>
      <c r="P80" s="156">
        <f t="shared" si="34"/>
        <v>0</v>
      </c>
      <c r="Q80" s="157">
        <f t="shared" si="35"/>
        <v>0</v>
      </c>
      <c r="R80" s="152">
        <f t="shared" si="36"/>
        <v>0</v>
      </c>
      <c r="S80" s="127"/>
      <c r="T80" s="153">
        <f t="shared" si="37"/>
        <v>0</v>
      </c>
      <c r="U80" s="154">
        <f t="shared" si="38"/>
        <v>0</v>
      </c>
      <c r="V80" s="155"/>
      <c r="W80" s="50">
        <f t="shared" si="20"/>
        <v>0</v>
      </c>
      <c r="X80" s="50">
        <f t="shared" si="21"/>
        <v>0</v>
      </c>
      <c r="Y80" s="22"/>
      <c r="Z80" s="55">
        <f>COUNTIF(J12:J312,"69")</f>
        <v>0</v>
      </c>
      <c r="AA80" s="49" t="s">
        <v>78</v>
      </c>
      <c r="AB80" s="31"/>
      <c r="AC80" s="50">
        <f t="shared" si="22"/>
        <v>0</v>
      </c>
      <c r="AD80" s="50">
        <f t="shared" si="23"/>
        <v>0</v>
      </c>
      <c r="AE80" s="50">
        <f t="shared" si="24"/>
        <v>0</v>
      </c>
      <c r="AF80" s="50">
        <f t="shared" si="25"/>
        <v>0</v>
      </c>
      <c r="AG80" s="50">
        <f t="shared" si="26"/>
        <v>0</v>
      </c>
      <c r="AH80" s="50">
        <f t="shared" si="27"/>
        <v>0</v>
      </c>
      <c r="AI80" s="50">
        <f t="shared" si="28"/>
        <v>0</v>
      </c>
      <c r="AJ80" s="50">
        <f t="shared" si="29"/>
        <v>0</v>
      </c>
      <c r="AK80" s="51">
        <f t="shared" si="30"/>
        <v>0</v>
      </c>
      <c r="AL80" s="37" t="str">
        <f t="shared" si="31"/>
        <v>Er ontbreken nog enkele gegevens!</v>
      </c>
      <c r="AM80" s="11"/>
      <c r="AN80" s="98">
        <f t="shared" si="32"/>
        <v>0</v>
      </c>
      <c r="AV80" s="20">
        <f t="shared" si="33"/>
        <v>0</v>
      </c>
      <c r="AW80" s="11"/>
    </row>
    <row r="81" spans="1:49" ht="15.75" customHeight="1" x14ac:dyDescent="0.2">
      <c r="A81" s="45">
        <f>SUM($AV$12:AV81)</f>
        <v>0</v>
      </c>
      <c r="B81" s="119"/>
      <c r="C81" s="52"/>
      <c r="D81" s="52"/>
      <c r="E81" s="52"/>
      <c r="F81" s="53"/>
      <c r="G81" s="52"/>
      <c r="H81" s="52"/>
      <c r="I81" s="52"/>
      <c r="J81" s="54"/>
      <c r="K81" s="46"/>
      <c r="L81" s="156">
        <f>IF(K81=Organisatie!$E$20,1,0)</f>
        <v>0</v>
      </c>
      <c r="M81" s="156">
        <f>IF(K81=Organisatie!$D$21,1,0)</f>
        <v>0</v>
      </c>
      <c r="N81" s="156">
        <f>IF(K81=Organisatie!$D$22,1,0)</f>
        <v>0</v>
      </c>
      <c r="O81" s="156">
        <f>IF(K81=Organisatie!$D$23,1,0)</f>
        <v>0</v>
      </c>
      <c r="P81" s="156">
        <f t="shared" si="34"/>
        <v>0</v>
      </c>
      <c r="Q81" s="157">
        <f t="shared" si="35"/>
        <v>0</v>
      </c>
      <c r="R81" s="152">
        <f t="shared" si="36"/>
        <v>0</v>
      </c>
      <c r="S81" s="127"/>
      <c r="T81" s="153">
        <f t="shared" si="37"/>
        <v>0</v>
      </c>
      <c r="U81" s="154">
        <f t="shared" si="38"/>
        <v>0</v>
      </c>
      <c r="V81" s="155"/>
      <c r="W81" s="50">
        <f t="shared" si="20"/>
        <v>0</v>
      </c>
      <c r="X81" s="50">
        <f t="shared" si="21"/>
        <v>0</v>
      </c>
      <c r="Y81" s="22"/>
      <c r="Z81" s="55">
        <f>COUNTIF(J12:J312,"70")</f>
        <v>0</v>
      </c>
      <c r="AA81" s="49" t="s">
        <v>79</v>
      </c>
      <c r="AB81" s="31"/>
      <c r="AC81" s="50">
        <f t="shared" si="22"/>
        <v>0</v>
      </c>
      <c r="AD81" s="50">
        <f t="shared" si="23"/>
        <v>0</v>
      </c>
      <c r="AE81" s="50">
        <f t="shared" si="24"/>
        <v>0</v>
      </c>
      <c r="AF81" s="50">
        <f t="shared" si="25"/>
        <v>0</v>
      </c>
      <c r="AG81" s="50">
        <f t="shared" si="26"/>
        <v>0</v>
      </c>
      <c r="AH81" s="50">
        <f t="shared" si="27"/>
        <v>0</v>
      </c>
      <c r="AI81" s="50">
        <f t="shared" si="28"/>
        <v>0</v>
      </c>
      <c r="AJ81" s="50">
        <f t="shared" si="29"/>
        <v>0</v>
      </c>
      <c r="AK81" s="51">
        <f t="shared" si="30"/>
        <v>0</v>
      </c>
      <c r="AL81" s="37" t="str">
        <f t="shared" si="31"/>
        <v>Er ontbreken nog enkele gegevens!</v>
      </c>
      <c r="AM81" s="11"/>
      <c r="AN81" s="98">
        <f t="shared" si="32"/>
        <v>0</v>
      </c>
      <c r="AV81" s="20">
        <f t="shared" si="33"/>
        <v>0</v>
      </c>
      <c r="AW81" s="11"/>
    </row>
    <row r="82" spans="1:49" ht="15.75" customHeight="1" x14ac:dyDescent="0.2">
      <c r="A82" s="45">
        <f>SUM($AV$12:AV82)</f>
        <v>0</v>
      </c>
      <c r="B82" s="119"/>
      <c r="C82" s="52"/>
      <c r="D82" s="52"/>
      <c r="E82" s="52"/>
      <c r="F82" s="53"/>
      <c r="G82" s="52"/>
      <c r="H82" s="52"/>
      <c r="I82" s="52"/>
      <c r="J82" s="54"/>
      <c r="K82" s="46"/>
      <c r="L82" s="156">
        <f>IF(K82=Organisatie!$E$20,1,0)</f>
        <v>0</v>
      </c>
      <c r="M82" s="156">
        <f>IF(K82=Organisatie!$D$21,1,0)</f>
        <v>0</v>
      </c>
      <c r="N82" s="156">
        <f>IF(K82=Organisatie!$D$22,1,0)</f>
        <v>0</v>
      </c>
      <c r="O82" s="156">
        <f>IF(K82=Organisatie!$D$23,1,0)</f>
        <v>0</v>
      </c>
      <c r="P82" s="156">
        <f t="shared" si="34"/>
        <v>0</v>
      </c>
      <c r="Q82" s="157">
        <f t="shared" si="35"/>
        <v>0</v>
      </c>
      <c r="R82" s="152">
        <f t="shared" si="36"/>
        <v>0</v>
      </c>
      <c r="S82" s="127"/>
      <c r="T82" s="153">
        <f t="shared" si="37"/>
        <v>0</v>
      </c>
      <c r="U82" s="154">
        <f t="shared" si="38"/>
        <v>0</v>
      </c>
      <c r="V82" s="155"/>
      <c r="W82" s="50">
        <f t="shared" si="20"/>
        <v>0</v>
      </c>
      <c r="X82" s="50">
        <f t="shared" si="21"/>
        <v>0</v>
      </c>
      <c r="Y82" s="22"/>
      <c r="Z82" s="259">
        <f>SUM(Z12:Z81)</f>
        <v>0</v>
      </c>
      <c r="AA82" s="262" t="s">
        <v>83</v>
      </c>
      <c r="AB82" s="31"/>
      <c r="AC82" s="50">
        <f t="shared" si="22"/>
        <v>0</v>
      </c>
      <c r="AD82" s="50">
        <f t="shared" si="23"/>
        <v>0</v>
      </c>
      <c r="AE82" s="50">
        <f t="shared" si="24"/>
        <v>0</v>
      </c>
      <c r="AF82" s="50">
        <f t="shared" si="25"/>
        <v>0</v>
      </c>
      <c r="AG82" s="50">
        <f t="shared" si="26"/>
        <v>0</v>
      </c>
      <c r="AH82" s="50">
        <f t="shared" si="27"/>
        <v>0</v>
      </c>
      <c r="AI82" s="50">
        <f t="shared" si="28"/>
        <v>0</v>
      </c>
      <c r="AJ82" s="50">
        <f t="shared" si="29"/>
        <v>0</v>
      </c>
      <c r="AK82" s="51">
        <f t="shared" si="30"/>
        <v>0</v>
      </c>
      <c r="AL82" s="37" t="str">
        <f t="shared" si="31"/>
        <v>Er ontbreken nog enkele gegevens!</v>
      </c>
      <c r="AM82" s="11"/>
      <c r="AN82" s="98">
        <f t="shared" si="32"/>
        <v>0</v>
      </c>
      <c r="AV82" s="20">
        <f t="shared" si="33"/>
        <v>0</v>
      </c>
      <c r="AW82" s="11"/>
    </row>
    <row r="83" spans="1:49" ht="15.75" customHeight="1" x14ac:dyDescent="0.2">
      <c r="A83" s="45">
        <f>SUM($AV$12:AV83)</f>
        <v>0</v>
      </c>
      <c r="B83" s="119"/>
      <c r="C83" s="52"/>
      <c r="D83" s="52"/>
      <c r="E83" s="52"/>
      <c r="F83" s="53"/>
      <c r="G83" s="52"/>
      <c r="H83" s="52"/>
      <c r="I83" s="52"/>
      <c r="J83" s="54"/>
      <c r="K83" s="46"/>
      <c r="L83" s="156">
        <f>IF(K83=Organisatie!$E$20,1,0)</f>
        <v>0</v>
      </c>
      <c r="M83" s="156">
        <f>IF(K83=Organisatie!$D$21,1,0)</f>
        <v>0</v>
      </c>
      <c r="N83" s="156">
        <f>IF(K83=Organisatie!$D$22,1,0)</f>
        <v>0</v>
      </c>
      <c r="O83" s="156">
        <f>IF(K83=Organisatie!$D$23,1,0)</f>
        <v>0</v>
      </c>
      <c r="P83" s="156">
        <f t="shared" si="34"/>
        <v>0</v>
      </c>
      <c r="Q83" s="157">
        <f t="shared" si="35"/>
        <v>0</v>
      </c>
      <c r="R83" s="152">
        <f t="shared" si="36"/>
        <v>0</v>
      </c>
      <c r="S83" s="127"/>
      <c r="T83" s="153">
        <f t="shared" si="37"/>
        <v>0</v>
      </c>
      <c r="U83" s="154">
        <f t="shared" si="38"/>
        <v>0</v>
      </c>
      <c r="V83" s="155"/>
      <c r="W83" s="50">
        <f t="shared" si="20"/>
        <v>0</v>
      </c>
      <c r="X83" s="50">
        <f t="shared" si="21"/>
        <v>0</v>
      </c>
      <c r="Y83" s="22"/>
      <c r="Z83" s="260"/>
      <c r="AA83" s="263"/>
      <c r="AB83" s="31"/>
      <c r="AC83" s="50">
        <f t="shared" si="22"/>
        <v>0</v>
      </c>
      <c r="AD83" s="50">
        <f t="shared" si="23"/>
        <v>0</v>
      </c>
      <c r="AE83" s="50">
        <f t="shared" si="24"/>
        <v>0</v>
      </c>
      <c r="AF83" s="50">
        <f t="shared" si="25"/>
        <v>0</v>
      </c>
      <c r="AG83" s="50">
        <f t="shared" si="26"/>
        <v>0</v>
      </c>
      <c r="AH83" s="50">
        <f t="shared" si="27"/>
        <v>0</v>
      </c>
      <c r="AI83" s="50">
        <f t="shared" si="28"/>
        <v>0</v>
      </c>
      <c r="AJ83" s="50">
        <f t="shared" si="29"/>
        <v>0</v>
      </c>
      <c r="AK83" s="51">
        <f t="shared" si="30"/>
        <v>0</v>
      </c>
      <c r="AL83" s="37" t="str">
        <f t="shared" si="31"/>
        <v>Er ontbreken nog enkele gegevens!</v>
      </c>
      <c r="AM83" s="11"/>
      <c r="AN83" s="98">
        <f t="shared" si="32"/>
        <v>0</v>
      </c>
      <c r="AV83" s="20">
        <f t="shared" si="33"/>
        <v>0</v>
      </c>
      <c r="AW83" s="11"/>
    </row>
    <row r="84" spans="1:49" ht="15.75" customHeight="1" x14ac:dyDescent="0.2">
      <c r="A84" s="45">
        <f>SUM($AV$12:AV84)</f>
        <v>0</v>
      </c>
      <c r="B84" s="119"/>
      <c r="C84" s="52"/>
      <c r="D84" s="52"/>
      <c r="E84" s="52"/>
      <c r="F84" s="53"/>
      <c r="G84" s="52"/>
      <c r="H84" s="52"/>
      <c r="I84" s="52"/>
      <c r="J84" s="54"/>
      <c r="K84" s="46"/>
      <c r="L84" s="156">
        <f>IF(K84=Organisatie!$E$20,1,0)</f>
        <v>0</v>
      </c>
      <c r="M84" s="156">
        <f>IF(K84=Organisatie!$D$21,1,0)</f>
        <v>0</v>
      </c>
      <c r="N84" s="156">
        <f>IF(K84=Organisatie!$D$22,1,0)</f>
        <v>0</v>
      </c>
      <c r="O84" s="156">
        <f>IF(K84=Organisatie!$D$23,1,0)</f>
        <v>0</v>
      </c>
      <c r="P84" s="156">
        <f t="shared" si="34"/>
        <v>0</v>
      </c>
      <c r="Q84" s="157">
        <f t="shared" si="35"/>
        <v>0</v>
      </c>
      <c r="R84" s="152">
        <f t="shared" si="36"/>
        <v>0</v>
      </c>
      <c r="S84" s="127"/>
      <c r="T84" s="153">
        <f t="shared" si="37"/>
        <v>0</v>
      </c>
      <c r="U84" s="154">
        <f t="shared" si="38"/>
        <v>0</v>
      </c>
      <c r="V84" s="155"/>
      <c r="W84" s="50">
        <f t="shared" si="20"/>
        <v>0</v>
      </c>
      <c r="X84" s="50">
        <f t="shared" si="21"/>
        <v>0</v>
      </c>
      <c r="Y84" s="22"/>
      <c r="Z84" s="261"/>
      <c r="AA84" s="264"/>
      <c r="AB84" s="31"/>
      <c r="AC84" s="50">
        <f t="shared" si="22"/>
        <v>0</v>
      </c>
      <c r="AD84" s="50">
        <f t="shared" si="23"/>
        <v>0</v>
      </c>
      <c r="AE84" s="50">
        <f t="shared" si="24"/>
        <v>0</v>
      </c>
      <c r="AF84" s="50">
        <f t="shared" si="25"/>
        <v>0</v>
      </c>
      <c r="AG84" s="50">
        <f t="shared" si="26"/>
        <v>0</v>
      </c>
      <c r="AH84" s="50">
        <f t="shared" si="27"/>
        <v>0</v>
      </c>
      <c r="AI84" s="50">
        <f t="shared" si="28"/>
        <v>0</v>
      </c>
      <c r="AJ84" s="50">
        <f t="shared" si="29"/>
        <v>0</v>
      </c>
      <c r="AK84" s="51">
        <f t="shared" si="30"/>
        <v>0</v>
      </c>
      <c r="AL84" s="37" t="str">
        <f t="shared" si="31"/>
        <v>Er ontbreken nog enkele gegevens!</v>
      </c>
      <c r="AM84" s="11"/>
      <c r="AN84" s="98">
        <f t="shared" si="32"/>
        <v>0</v>
      </c>
      <c r="AV84" s="20">
        <f t="shared" si="33"/>
        <v>0</v>
      </c>
      <c r="AW84" s="11"/>
    </row>
    <row r="85" spans="1:49" ht="15.75" customHeight="1" x14ac:dyDescent="0.2">
      <c r="A85" s="45">
        <f>SUM($AV$12:AV85)</f>
        <v>0</v>
      </c>
      <c r="B85" s="119"/>
      <c r="C85" s="52"/>
      <c r="D85" s="52"/>
      <c r="E85" s="52"/>
      <c r="F85" s="53"/>
      <c r="G85" s="52"/>
      <c r="H85" s="52"/>
      <c r="I85" s="52"/>
      <c r="J85" s="54"/>
      <c r="K85" s="46"/>
      <c r="L85" s="156">
        <f>IF(K85=Organisatie!$E$20,1,0)</f>
        <v>0</v>
      </c>
      <c r="M85" s="156">
        <f>IF(K85=Organisatie!$D$21,1,0)</f>
        <v>0</v>
      </c>
      <c r="N85" s="156">
        <f>IF(K85=Organisatie!$D$22,1,0)</f>
        <v>0</v>
      </c>
      <c r="O85" s="156">
        <f>IF(K85=Organisatie!$D$23,1,0)</f>
        <v>0</v>
      </c>
      <c r="P85" s="156">
        <f t="shared" si="34"/>
        <v>0</v>
      </c>
      <c r="Q85" s="157">
        <f t="shared" si="35"/>
        <v>0</v>
      </c>
      <c r="R85" s="152">
        <f t="shared" si="36"/>
        <v>0</v>
      </c>
      <c r="S85" s="127"/>
      <c r="T85" s="153">
        <f t="shared" si="37"/>
        <v>0</v>
      </c>
      <c r="U85" s="154">
        <f t="shared" si="38"/>
        <v>0</v>
      </c>
      <c r="V85" s="155"/>
      <c r="W85" s="50">
        <f t="shared" si="20"/>
        <v>0</v>
      </c>
      <c r="X85" s="50">
        <f t="shared" si="21"/>
        <v>0</v>
      </c>
      <c r="Y85" s="22"/>
      <c r="Z85" s="22"/>
      <c r="AA85" s="37"/>
      <c r="AB85" s="31"/>
      <c r="AC85" s="50">
        <f t="shared" si="22"/>
        <v>0</v>
      </c>
      <c r="AD85" s="50">
        <f t="shared" si="23"/>
        <v>0</v>
      </c>
      <c r="AE85" s="50">
        <f t="shared" si="24"/>
        <v>0</v>
      </c>
      <c r="AF85" s="50">
        <f t="shared" si="25"/>
        <v>0</v>
      </c>
      <c r="AG85" s="50">
        <f t="shared" si="26"/>
        <v>0</v>
      </c>
      <c r="AH85" s="50">
        <f t="shared" si="27"/>
        <v>0</v>
      </c>
      <c r="AI85" s="50">
        <f t="shared" si="28"/>
        <v>0</v>
      </c>
      <c r="AJ85" s="50">
        <f t="shared" si="29"/>
        <v>0</v>
      </c>
      <c r="AK85" s="51">
        <f t="shared" si="30"/>
        <v>0</v>
      </c>
      <c r="AL85" s="37" t="str">
        <f t="shared" si="31"/>
        <v>Er ontbreken nog enkele gegevens!</v>
      </c>
      <c r="AM85" s="11"/>
      <c r="AN85" s="98">
        <f t="shared" si="32"/>
        <v>0</v>
      </c>
      <c r="AV85" s="20">
        <f t="shared" si="33"/>
        <v>0</v>
      </c>
      <c r="AW85" s="11"/>
    </row>
    <row r="86" spans="1:49" ht="15.75" customHeight="1" x14ac:dyDescent="0.2">
      <c r="A86" s="45">
        <f>SUM($AV$12:AV86)</f>
        <v>0</v>
      </c>
      <c r="B86" s="119"/>
      <c r="C86" s="52"/>
      <c r="D86" s="52"/>
      <c r="E86" s="52"/>
      <c r="F86" s="53"/>
      <c r="G86" s="52"/>
      <c r="H86" s="52"/>
      <c r="I86" s="52"/>
      <c r="J86" s="54"/>
      <c r="K86" s="46"/>
      <c r="L86" s="156">
        <f>IF(K86=Organisatie!$E$20,1,0)</f>
        <v>0</v>
      </c>
      <c r="M86" s="156">
        <f>IF(K86=Organisatie!$D$21,1,0)</f>
        <v>0</v>
      </c>
      <c r="N86" s="156">
        <f>IF(K86=Organisatie!$D$22,1,0)</f>
        <v>0</v>
      </c>
      <c r="O86" s="156">
        <f>IF(K86=Organisatie!$D$23,1,0)</f>
        <v>0</v>
      </c>
      <c r="P86" s="156">
        <f t="shared" si="34"/>
        <v>0</v>
      </c>
      <c r="Q86" s="157">
        <f t="shared" si="35"/>
        <v>0</v>
      </c>
      <c r="R86" s="152">
        <f t="shared" si="36"/>
        <v>0</v>
      </c>
      <c r="S86" s="127"/>
      <c r="T86" s="153">
        <f t="shared" si="37"/>
        <v>0</v>
      </c>
      <c r="U86" s="154">
        <f t="shared" si="38"/>
        <v>0</v>
      </c>
      <c r="V86" s="155"/>
      <c r="W86" s="50">
        <f t="shared" si="20"/>
        <v>0</v>
      </c>
      <c r="X86" s="50">
        <f t="shared" si="21"/>
        <v>0</v>
      </c>
      <c r="Y86" s="22"/>
      <c r="Z86" s="22"/>
      <c r="AA86" s="37"/>
      <c r="AB86" s="31"/>
      <c r="AC86" s="50">
        <f t="shared" si="22"/>
        <v>0</v>
      </c>
      <c r="AD86" s="50">
        <f t="shared" si="23"/>
        <v>0</v>
      </c>
      <c r="AE86" s="50">
        <f t="shared" si="24"/>
        <v>0</v>
      </c>
      <c r="AF86" s="50">
        <f t="shared" si="25"/>
        <v>0</v>
      </c>
      <c r="AG86" s="50">
        <f t="shared" si="26"/>
        <v>0</v>
      </c>
      <c r="AH86" s="50">
        <f t="shared" si="27"/>
        <v>0</v>
      </c>
      <c r="AI86" s="50">
        <f t="shared" si="28"/>
        <v>0</v>
      </c>
      <c r="AJ86" s="50">
        <f t="shared" si="29"/>
        <v>0</v>
      </c>
      <c r="AK86" s="51">
        <f t="shared" si="30"/>
        <v>0</v>
      </c>
      <c r="AL86" s="37" t="str">
        <f t="shared" si="31"/>
        <v>Er ontbreken nog enkele gegevens!</v>
      </c>
      <c r="AM86" s="11"/>
      <c r="AN86" s="98">
        <f t="shared" si="32"/>
        <v>0</v>
      </c>
      <c r="AV86" s="20">
        <f t="shared" si="33"/>
        <v>0</v>
      </c>
      <c r="AW86" s="11"/>
    </row>
    <row r="87" spans="1:49" ht="15.75" customHeight="1" x14ac:dyDescent="0.2">
      <c r="A87" s="45">
        <f>SUM($AV$12:AV87)</f>
        <v>0</v>
      </c>
      <c r="B87" s="119"/>
      <c r="C87" s="52"/>
      <c r="D87" s="52"/>
      <c r="E87" s="52"/>
      <c r="F87" s="53"/>
      <c r="G87" s="52"/>
      <c r="H87" s="52"/>
      <c r="I87" s="52"/>
      <c r="J87" s="54"/>
      <c r="K87" s="46"/>
      <c r="L87" s="156">
        <f>IF(K87=Organisatie!$E$20,1,0)</f>
        <v>0</v>
      </c>
      <c r="M87" s="156">
        <f>IF(K87=Organisatie!$D$21,1,0)</f>
        <v>0</v>
      </c>
      <c r="N87" s="156">
        <f>IF(K87=Organisatie!$D$22,1,0)</f>
        <v>0</v>
      </c>
      <c r="O87" s="156">
        <f>IF(K87=Organisatie!$D$23,1,0)</f>
        <v>0</v>
      </c>
      <c r="P87" s="156">
        <f t="shared" si="34"/>
        <v>0</v>
      </c>
      <c r="Q87" s="157">
        <f t="shared" si="35"/>
        <v>0</v>
      </c>
      <c r="R87" s="152">
        <f t="shared" si="36"/>
        <v>0</v>
      </c>
      <c r="S87" s="127"/>
      <c r="T87" s="153">
        <f t="shared" si="37"/>
        <v>0</v>
      </c>
      <c r="U87" s="154">
        <f t="shared" si="38"/>
        <v>0</v>
      </c>
      <c r="V87" s="155"/>
      <c r="W87" s="50">
        <f t="shared" si="20"/>
        <v>0</v>
      </c>
      <c r="X87" s="50">
        <f t="shared" si="21"/>
        <v>0</v>
      </c>
      <c r="Y87" s="22"/>
      <c r="Z87" s="22"/>
      <c r="AA87" s="37"/>
      <c r="AB87" s="31"/>
      <c r="AC87" s="50">
        <f t="shared" si="22"/>
        <v>0</v>
      </c>
      <c r="AD87" s="50">
        <f t="shared" si="23"/>
        <v>0</v>
      </c>
      <c r="AE87" s="50">
        <f t="shared" si="24"/>
        <v>0</v>
      </c>
      <c r="AF87" s="50">
        <f t="shared" si="25"/>
        <v>0</v>
      </c>
      <c r="AG87" s="50">
        <f t="shared" si="26"/>
        <v>0</v>
      </c>
      <c r="AH87" s="50">
        <f t="shared" si="27"/>
        <v>0</v>
      </c>
      <c r="AI87" s="50">
        <f t="shared" si="28"/>
        <v>0</v>
      </c>
      <c r="AJ87" s="50">
        <f t="shared" si="29"/>
        <v>0</v>
      </c>
      <c r="AK87" s="51">
        <f t="shared" si="30"/>
        <v>0</v>
      </c>
      <c r="AL87" s="37" t="str">
        <f t="shared" si="31"/>
        <v>Er ontbreken nog enkele gegevens!</v>
      </c>
      <c r="AM87" s="11"/>
      <c r="AN87" s="98">
        <f t="shared" si="32"/>
        <v>0</v>
      </c>
      <c r="AV87" s="20">
        <f t="shared" si="33"/>
        <v>0</v>
      </c>
      <c r="AW87" s="11"/>
    </row>
    <row r="88" spans="1:49" ht="15.75" customHeight="1" x14ac:dyDescent="0.2">
      <c r="A88" s="45">
        <f>SUM($AV$12:AV88)</f>
        <v>0</v>
      </c>
      <c r="B88" s="119"/>
      <c r="C88" s="52"/>
      <c r="D88" s="52"/>
      <c r="E88" s="52"/>
      <c r="F88" s="53"/>
      <c r="G88" s="52"/>
      <c r="H88" s="52"/>
      <c r="I88" s="52"/>
      <c r="J88" s="54"/>
      <c r="K88" s="46"/>
      <c r="L88" s="156">
        <f>IF(K88=Organisatie!$E$20,1,0)</f>
        <v>0</v>
      </c>
      <c r="M88" s="156">
        <f>IF(K88=Organisatie!$D$21,1,0)</f>
        <v>0</v>
      </c>
      <c r="N88" s="156">
        <f>IF(K88=Organisatie!$D$22,1,0)</f>
        <v>0</v>
      </c>
      <c r="O88" s="156">
        <f>IF(K88=Organisatie!$D$23,1,0)</f>
        <v>0</v>
      </c>
      <c r="P88" s="156">
        <f t="shared" si="34"/>
        <v>0</v>
      </c>
      <c r="Q88" s="157">
        <f t="shared" si="35"/>
        <v>0</v>
      </c>
      <c r="R88" s="152">
        <f t="shared" si="36"/>
        <v>0</v>
      </c>
      <c r="S88" s="127"/>
      <c r="T88" s="153">
        <f t="shared" si="37"/>
        <v>0</v>
      </c>
      <c r="U88" s="154">
        <f t="shared" si="38"/>
        <v>0</v>
      </c>
      <c r="V88" s="155"/>
      <c r="W88" s="50">
        <f t="shared" si="20"/>
        <v>0</v>
      </c>
      <c r="X88" s="50">
        <f t="shared" si="21"/>
        <v>0</v>
      </c>
      <c r="Y88" s="31"/>
      <c r="Z88" s="22"/>
      <c r="AA88" s="37"/>
      <c r="AB88" s="31"/>
      <c r="AC88" s="50">
        <f t="shared" si="22"/>
        <v>0</v>
      </c>
      <c r="AD88" s="50">
        <f t="shared" si="23"/>
        <v>0</v>
      </c>
      <c r="AE88" s="50">
        <f t="shared" si="24"/>
        <v>0</v>
      </c>
      <c r="AF88" s="50">
        <f t="shared" si="25"/>
        <v>0</v>
      </c>
      <c r="AG88" s="50">
        <f t="shared" si="26"/>
        <v>0</v>
      </c>
      <c r="AH88" s="50">
        <f t="shared" si="27"/>
        <v>0</v>
      </c>
      <c r="AI88" s="50">
        <f t="shared" si="28"/>
        <v>0</v>
      </c>
      <c r="AJ88" s="50">
        <f t="shared" si="29"/>
        <v>0</v>
      </c>
      <c r="AK88" s="51">
        <f t="shared" si="30"/>
        <v>0</v>
      </c>
      <c r="AL88" s="37" t="str">
        <f t="shared" si="31"/>
        <v>Er ontbreken nog enkele gegevens!</v>
      </c>
      <c r="AM88" s="11"/>
      <c r="AN88" s="98">
        <f t="shared" si="32"/>
        <v>0</v>
      </c>
      <c r="AV88" s="20">
        <f t="shared" si="33"/>
        <v>0</v>
      </c>
      <c r="AW88" s="11"/>
    </row>
    <row r="89" spans="1:49" ht="15.75" customHeight="1" x14ac:dyDescent="0.2">
      <c r="A89" s="45">
        <f>SUM($AV$12:AV89)</f>
        <v>0</v>
      </c>
      <c r="B89" s="119"/>
      <c r="C89" s="52"/>
      <c r="D89" s="52"/>
      <c r="E89" s="52"/>
      <c r="F89" s="53"/>
      <c r="G89" s="52"/>
      <c r="H89" s="52"/>
      <c r="I89" s="52"/>
      <c r="J89" s="54"/>
      <c r="K89" s="46"/>
      <c r="L89" s="156">
        <f>IF(K89=Organisatie!$E$20,1,0)</f>
        <v>0</v>
      </c>
      <c r="M89" s="156">
        <f>IF(K89=Organisatie!$D$21,1,0)</f>
        <v>0</v>
      </c>
      <c r="N89" s="156">
        <f>IF(K89=Organisatie!$D$22,1,0)</f>
        <v>0</v>
      </c>
      <c r="O89" s="156">
        <f>IF(K89=Organisatie!$D$23,1,0)</f>
        <v>0</v>
      </c>
      <c r="P89" s="156">
        <f t="shared" si="34"/>
        <v>0</v>
      </c>
      <c r="Q89" s="157">
        <f t="shared" si="35"/>
        <v>0</v>
      </c>
      <c r="R89" s="152">
        <f t="shared" si="36"/>
        <v>0</v>
      </c>
      <c r="S89" s="127"/>
      <c r="T89" s="153">
        <f t="shared" si="37"/>
        <v>0</v>
      </c>
      <c r="U89" s="154">
        <f t="shared" si="38"/>
        <v>0</v>
      </c>
      <c r="V89" s="155"/>
      <c r="W89" s="50">
        <f t="shared" si="20"/>
        <v>0</v>
      </c>
      <c r="X89" s="50">
        <f t="shared" si="21"/>
        <v>0</v>
      </c>
      <c r="Y89" s="31"/>
      <c r="Z89" s="22"/>
      <c r="AA89" s="37"/>
      <c r="AB89" s="31"/>
      <c r="AC89" s="50">
        <f t="shared" si="22"/>
        <v>0</v>
      </c>
      <c r="AD89" s="50">
        <f t="shared" si="23"/>
        <v>0</v>
      </c>
      <c r="AE89" s="50">
        <f t="shared" si="24"/>
        <v>0</v>
      </c>
      <c r="AF89" s="50">
        <f t="shared" si="25"/>
        <v>0</v>
      </c>
      <c r="AG89" s="50">
        <f t="shared" si="26"/>
        <v>0</v>
      </c>
      <c r="AH89" s="50">
        <f t="shared" si="27"/>
        <v>0</v>
      </c>
      <c r="AI89" s="50">
        <f t="shared" si="28"/>
        <v>0</v>
      </c>
      <c r="AJ89" s="50">
        <f t="shared" si="29"/>
        <v>0</v>
      </c>
      <c r="AK89" s="51">
        <f t="shared" si="30"/>
        <v>0</v>
      </c>
      <c r="AL89" s="37" t="str">
        <f t="shared" si="31"/>
        <v>Er ontbreken nog enkele gegevens!</v>
      </c>
      <c r="AM89" s="11"/>
      <c r="AN89" s="98">
        <f t="shared" si="32"/>
        <v>0</v>
      </c>
      <c r="AV89" s="20">
        <f t="shared" si="33"/>
        <v>0</v>
      </c>
      <c r="AW89" s="11"/>
    </row>
    <row r="90" spans="1:49" ht="15.75" customHeight="1" x14ac:dyDescent="0.2">
      <c r="A90" s="45">
        <f>SUM($AV$12:AV90)</f>
        <v>0</v>
      </c>
      <c r="B90" s="119"/>
      <c r="C90" s="52"/>
      <c r="D90" s="52"/>
      <c r="E90" s="52"/>
      <c r="F90" s="53"/>
      <c r="G90" s="52"/>
      <c r="H90" s="52"/>
      <c r="I90" s="52"/>
      <c r="J90" s="54"/>
      <c r="K90" s="46"/>
      <c r="L90" s="156">
        <f>IF(K90=Organisatie!$E$20,1,0)</f>
        <v>0</v>
      </c>
      <c r="M90" s="156">
        <f>IF(K90=Organisatie!$D$21,1,0)</f>
        <v>0</v>
      </c>
      <c r="N90" s="156">
        <f>IF(K90=Organisatie!$D$22,1,0)</f>
        <v>0</v>
      </c>
      <c r="O90" s="156">
        <f>IF(K90=Organisatie!$D$23,1,0)</f>
        <v>0</v>
      </c>
      <c r="P90" s="156">
        <f t="shared" si="34"/>
        <v>0</v>
      </c>
      <c r="Q90" s="157">
        <f t="shared" si="35"/>
        <v>0</v>
      </c>
      <c r="R90" s="152">
        <f t="shared" si="36"/>
        <v>0</v>
      </c>
      <c r="S90" s="127"/>
      <c r="T90" s="153">
        <f t="shared" si="37"/>
        <v>0</v>
      </c>
      <c r="U90" s="154">
        <f t="shared" si="38"/>
        <v>0</v>
      </c>
      <c r="V90" s="155"/>
      <c r="W90" s="50">
        <f t="shared" si="20"/>
        <v>0</v>
      </c>
      <c r="X90" s="50">
        <f t="shared" si="21"/>
        <v>0</v>
      </c>
      <c r="Y90" s="31"/>
      <c r="Z90" s="22"/>
      <c r="AA90" s="37"/>
      <c r="AB90" s="31"/>
      <c r="AC90" s="50">
        <f t="shared" si="22"/>
        <v>0</v>
      </c>
      <c r="AD90" s="50">
        <f t="shared" si="23"/>
        <v>0</v>
      </c>
      <c r="AE90" s="50">
        <f t="shared" si="24"/>
        <v>0</v>
      </c>
      <c r="AF90" s="50">
        <f t="shared" si="25"/>
        <v>0</v>
      </c>
      <c r="AG90" s="50">
        <f t="shared" si="26"/>
        <v>0</v>
      </c>
      <c r="AH90" s="50">
        <f t="shared" si="27"/>
        <v>0</v>
      </c>
      <c r="AI90" s="50">
        <f t="shared" si="28"/>
        <v>0</v>
      </c>
      <c r="AJ90" s="50">
        <f t="shared" si="29"/>
        <v>0</v>
      </c>
      <c r="AK90" s="51">
        <f t="shared" si="30"/>
        <v>0</v>
      </c>
      <c r="AL90" s="37" t="str">
        <f t="shared" si="31"/>
        <v>Er ontbreken nog enkele gegevens!</v>
      </c>
      <c r="AM90" s="11"/>
      <c r="AN90" s="98">
        <f t="shared" si="32"/>
        <v>0</v>
      </c>
      <c r="AV90" s="20">
        <f t="shared" si="33"/>
        <v>0</v>
      </c>
      <c r="AW90" s="11"/>
    </row>
    <row r="91" spans="1:49" ht="15.75" customHeight="1" x14ac:dyDescent="0.2">
      <c r="A91" s="45">
        <f>SUM($AV$12:AV91)</f>
        <v>0</v>
      </c>
      <c r="B91" s="119"/>
      <c r="C91" s="52"/>
      <c r="D91" s="52"/>
      <c r="E91" s="52"/>
      <c r="F91" s="53"/>
      <c r="G91" s="52"/>
      <c r="H91" s="52"/>
      <c r="I91" s="52"/>
      <c r="J91" s="54"/>
      <c r="K91" s="46"/>
      <c r="L91" s="156">
        <f>IF(K91=Organisatie!$E$20,1,0)</f>
        <v>0</v>
      </c>
      <c r="M91" s="156">
        <f>IF(K91=Organisatie!$D$21,1,0)</f>
        <v>0</v>
      </c>
      <c r="N91" s="156">
        <f>IF(K91=Organisatie!$D$22,1,0)</f>
        <v>0</v>
      </c>
      <c r="O91" s="156">
        <f>IF(K91=Organisatie!$D$23,1,0)</f>
        <v>0</v>
      </c>
      <c r="P91" s="156">
        <f t="shared" si="34"/>
        <v>0</v>
      </c>
      <c r="Q91" s="157">
        <f t="shared" si="35"/>
        <v>0</v>
      </c>
      <c r="R91" s="152">
        <f t="shared" si="36"/>
        <v>0</v>
      </c>
      <c r="S91" s="127"/>
      <c r="T91" s="153">
        <f t="shared" si="37"/>
        <v>0</v>
      </c>
      <c r="U91" s="154">
        <f t="shared" si="38"/>
        <v>0</v>
      </c>
      <c r="V91" s="155"/>
      <c r="W91" s="50">
        <f t="shared" si="20"/>
        <v>0</v>
      </c>
      <c r="X91" s="50">
        <f t="shared" si="21"/>
        <v>0</v>
      </c>
      <c r="Y91" s="31"/>
      <c r="Z91" s="22"/>
      <c r="AA91" s="37"/>
      <c r="AB91" s="31"/>
      <c r="AC91" s="50">
        <f t="shared" si="22"/>
        <v>0</v>
      </c>
      <c r="AD91" s="50">
        <f t="shared" si="23"/>
        <v>0</v>
      </c>
      <c r="AE91" s="50">
        <f t="shared" si="24"/>
        <v>0</v>
      </c>
      <c r="AF91" s="50">
        <f t="shared" si="25"/>
        <v>0</v>
      </c>
      <c r="AG91" s="50">
        <f t="shared" si="26"/>
        <v>0</v>
      </c>
      <c r="AH91" s="50">
        <f t="shared" si="27"/>
        <v>0</v>
      </c>
      <c r="AI91" s="50">
        <f t="shared" si="28"/>
        <v>0</v>
      </c>
      <c r="AJ91" s="50">
        <f t="shared" si="29"/>
        <v>0</v>
      </c>
      <c r="AK91" s="51">
        <f t="shared" si="30"/>
        <v>0</v>
      </c>
      <c r="AL91" s="37" t="str">
        <f t="shared" si="31"/>
        <v>Er ontbreken nog enkele gegevens!</v>
      </c>
      <c r="AM91" s="11"/>
      <c r="AN91" s="98">
        <f t="shared" si="32"/>
        <v>0</v>
      </c>
      <c r="AV91" s="20">
        <f t="shared" si="33"/>
        <v>0</v>
      </c>
      <c r="AW91" s="11"/>
    </row>
    <row r="92" spans="1:49" ht="15.75" customHeight="1" x14ac:dyDescent="0.2">
      <c r="A92" s="45">
        <f>SUM($AV$12:AV92)</f>
        <v>0</v>
      </c>
      <c r="B92" s="119"/>
      <c r="C92" s="52"/>
      <c r="D92" s="52"/>
      <c r="E92" s="52"/>
      <c r="F92" s="53"/>
      <c r="G92" s="52"/>
      <c r="H92" s="52"/>
      <c r="I92" s="52"/>
      <c r="J92" s="54"/>
      <c r="K92" s="46"/>
      <c r="L92" s="156">
        <f>IF(K92=Organisatie!$E$20,1,0)</f>
        <v>0</v>
      </c>
      <c r="M92" s="156">
        <f>IF(K92=Organisatie!$D$21,1,0)</f>
        <v>0</v>
      </c>
      <c r="N92" s="156">
        <f>IF(K92=Organisatie!$D$22,1,0)</f>
        <v>0</v>
      </c>
      <c r="O92" s="156">
        <f>IF(K92=Organisatie!$D$23,1,0)</f>
        <v>0</v>
      </c>
      <c r="P92" s="156">
        <f t="shared" si="34"/>
        <v>0</v>
      </c>
      <c r="Q92" s="157">
        <f t="shared" si="35"/>
        <v>0</v>
      </c>
      <c r="R92" s="152">
        <f t="shared" si="36"/>
        <v>0</v>
      </c>
      <c r="S92" s="127"/>
      <c r="T92" s="153">
        <f t="shared" si="37"/>
        <v>0</v>
      </c>
      <c r="U92" s="154">
        <f t="shared" si="38"/>
        <v>0</v>
      </c>
      <c r="V92" s="155"/>
      <c r="W92" s="50">
        <f t="shared" si="20"/>
        <v>0</v>
      </c>
      <c r="X92" s="50">
        <f t="shared" si="21"/>
        <v>0</v>
      </c>
      <c r="Y92" s="31"/>
      <c r="Z92" s="22"/>
      <c r="AA92" s="37"/>
      <c r="AB92" s="31"/>
      <c r="AC92" s="50">
        <f t="shared" si="22"/>
        <v>0</v>
      </c>
      <c r="AD92" s="50">
        <f t="shared" si="23"/>
        <v>0</v>
      </c>
      <c r="AE92" s="50">
        <f t="shared" si="24"/>
        <v>0</v>
      </c>
      <c r="AF92" s="50">
        <f t="shared" si="25"/>
        <v>0</v>
      </c>
      <c r="AG92" s="50">
        <f t="shared" si="26"/>
        <v>0</v>
      </c>
      <c r="AH92" s="50">
        <f t="shared" si="27"/>
        <v>0</v>
      </c>
      <c r="AI92" s="50">
        <f t="shared" si="28"/>
        <v>0</v>
      </c>
      <c r="AJ92" s="50">
        <f t="shared" si="29"/>
        <v>0</v>
      </c>
      <c r="AK92" s="51">
        <f t="shared" si="30"/>
        <v>0</v>
      </c>
      <c r="AL92" s="37" t="str">
        <f t="shared" si="31"/>
        <v>Er ontbreken nog enkele gegevens!</v>
      </c>
      <c r="AM92" s="11"/>
      <c r="AN92" s="98">
        <f t="shared" si="32"/>
        <v>0</v>
      </c>
      <c r="AV92" s="20">
        <f t="shared" si="33"/>
        <v>0</v>
      </c>
      <c r="AW92" s="11"/>
    </row>
    <row r="93" spans="1:49" ht="15.75" customHeight="1" x14ac:dyDescent="0.2">
      <c r="A93" s="45">
        <f>SUM($AV$12:AV93)</f>
        <v>0</v>
      </c>
      <c r="B93" s="119"/>
      <c r="C93" s="52"/>
      <c r="D93" s="52"/>
      <c r="E93" s="52"/>
      <c r="F93" s="53"/>
      <c r="G93" s="52"/>
      <c r="H93" s="52"/>
      <c r="I93" s="52"/>
      <c r="J93" s="54"/>
      <c r="K93" s="46"/>
      <c r="L93" s="156">
        <f>IF(K93=Organisatie!$E$20,1,0)</f>
        <v>0</v>
      </c>
      <c r="M93" s="156">
        <f>IF(K93=Organisatie!$D$21,1,0)</f>
        <v>0</v>
      </c>
      <c r="N93" s="156">
        <f>IF(K93=Organisatie!$D$22,1,0)</f>
        <v>0</v>
      </c>
      <c r="O93" s="156">
        <f>IF(K93=Organisatie!$D$23,1,0)</f>
        <v>0</v>
      </c>
      <c r="P93" s="156">
        <f t="shared" si="34"/>
        <v>0</v>
      </c>
      <c r="Q93" s="157">
        <f t="shared" si="35"/>
        <v>0</v>
      </c>
      <c r="R93" s="152">
        <f t="shared" si="36"/>
        <v>0</v>
      </c>
      <c r="S93" s="127"/>
      <c r="T93" s="153">
        <f t="shared" si="37"/>
        <v>0</v>
      </c>
      <c r="U93" s="154">
        <f t="shared" si="38"/>
        <v>0</v>
      </c>
      <c r="V93" s="155"/>
      <c r="W93" s="50">
        <f t="shared" si="20"/>
        <v>0</v>
      </c>
      <c r="X93" s="50">
        <f t="shared" si="21"/>
        <v>0</v>
      </c>
      <c r="Y93" s="31"/>
      <c r="Z93" s="22"/>
      <c r="AA93" s="37"/>
      <c r="AB93" s="31"/>
      <c r="AC93" s="50">
        <f t="shared" si="22"/>
        <v>0</v>
      </c>
      <c r="AD93" s="50">
        <f t="shared" si="23"/>
        <v>0</v>
      </c>
      <c r="AE93" s="50">
        <f t="shared" si="24"/>
        <v>0</v>
      </c>
      <c r="AF93" s="50">
        <f t="shared" si="25"/>
        <v>0</v>
      </c>
      <c r="AG93" s="50">
        <f t="shared" si="26"/>
        <v>0</v>
      </c>
      <c r="AH93" s="50">
        <f t="shared" si="27"/>
        <v>0</v>
      </c>
      <c r="AI93" s="50">
        <f t="shared" si="28"/>
        <v>0</v>
      </c>
      <c r="AJ93" s="50">
        <f t="shared" si="29"/>
        <v>0</v>
      </c>
      <c r="AK93" s="51">
        <f t="shared" si="30"/>
        <v>0</v>
      </c>
      <c r="AL93" s="37" t="str">
        <f t="shared" si="31"/>
        <v>Er ontbreken nog enkele gegevens!</v>
      </c>
      <c r="AM93" s="11"/>
      <c r="AN93" s="98">
        <f t="shared" si="32"/>
        <v>0</v>
      </c>
      <c r="AV93" s="20">
        <f t="shared" si="33"/>
        <v>0</v>
      </c>
      <c r="AW93" s="11"/>
    </row>
    <row r="94" spans="1:49" ht="15.75" customHeight="1" x14ac:dyDescent="0.2">
      <c r="A94" s="45">
        <f>SUM($AV$12:AV94)</f>
        <v>0</v>
      </c>
      <c r="B94" s="119"/>
      <c r="C94" s="52"/>
      <c r="D94" s="52"/>
      <c r="E94" s="52"/>
      <c r="F94" s="53"/>
      <c r="G94" s="52"/>
      <c r="H94" s="52"/>
      <c r="I94" s="52"/>
      <c r="J94" s="54"/>
      <c r="K94" s="46"/>
      <c r="L94" s="156">
        <f>IF(K94=Organisatie!$E$20,1,0)</f>
        <v>0</v>
      </c>
      <c r="M94" s="156">
        <f>IF(K94=Organisatie!$D$21,1,0)</f>
        <v>0</v>
      </c>
      <c r="N94" s="156">
        <f>IF(K94=Organisatie!$D$22,1,0)</f>
        <v>0</v>
      </c>
      <c r="O94" s="156">
        <f>IF(K94=Organisatie!$D$23,1,0)</f>
        <v>0</v>
      </c>
      <c r="P94" s="156">
        <f t="shared" si="34"/>
        <v>0</v>
      </c>
      <c r="Q94" s="157">
        <f t="shared" si="35"/>
        <v>0</v>
      </c>
      <c r="R94" s="152">
        <f t="shared" si="36"/>
        <v>0</v>
      </c>
      <c r="S94" s="127"/>
      <c r="T94" s="153">
        <f t="shared" si="37"/>
        <v>0</v>
      </c>
      <c r="U94" s="154">
        <f t="shared" si="38"/>
        <v>0</v>
      </c>
      <c r="V94" s="155"/>
      <c r="W94" s="50">
        <f t="shared" si="20"/>
        <v>0</v>
      </c>
      <c r="X94" s="50">
        <f t="shared" si="21"/>
        <v>0</v>
      </c>
      <c r="Y94" s="31"/>
      <c r="Z94" s="22"/>
      <c r="AA94" s="37"/>
      <c r="AB94" s="31"/>
      <c r="AC94" s="50">
        <f t="shared" si="22"/>
        <v>0</v>
      </c>
      <c r="AD94" s="50">
        <f t="shared" si="23"/>
        <v>0</v>
      </c>
      <c r="AE94" s="50">
        <f t="shared" si="24"/>
        <v>0</v>
      </c>
      <c r="AF94" s="50">
        <f t="shared" si="25"/>
        <v>0</v>
      </c>
      <c r="AG94" s="50">
        <f t="shared" si="26"/>
        <v>0</v>
      </c>
      <c r="AH94" s="50">
        <f t="shared" si="27"/>
        <v>0</v>
      </c>
      <c r="AI94" s="50">
        <f t="shared" si="28"/>
        <v>0</v>
      </c>
      <c r="AJ94" s="50">
        <f t="shared" si="29"/>
        <v>0</v>
      </c>
      <c r="AK94" s="51">
        <f t="shared" si="30"/>
        <v>0</v>
      </c>
      <c r="AL94" s="37" t="str">
        <f t="shared" si="31"/>
        <v>Er ontbreken nog enkele gegevens!</v>
      </c>
      <c r="AM94" s="11"/>
      <c r="AN94" s="98">
        <f t="shared" si="32"/>
        <v>0</v>
      </c>
      <c r="AV94" s="20">
        <f t="shared" si="33"/>
        <v>0</v>
      </c>
      <c r="AW94" s="11"/>
    </row>
    <row r="95" spans="1:49" ht="15.75" customHeight="1" x14ac:dyDescent="0.2">
      <c r="A95" s="45">
        <f>SUM($AV$12:AV95)</f>
        <v>0</v>
      </c>
      <c r="B95" s="119"/>
      <c r="C95" s="52"/>
      <c r="D95" s="52"/>
      <c r="E95" s="52"/>
      <c r="F95" s="53"/>
      <c r="G95" s="52"/>
      <c r="H95" s="52"/>
      <c r="I95" s="52"/>
      <c r="J95" s="54"/>
      <c r="K95" s="46"/>
      <c r="L95" s="156">
        <f>IF(K95=Organisatie!$E$20,1,0)</f>
        <v>0</v>
      </c>
      <c r="M95" s="156">
        <f>IF(K95=Organisatie!$D$21,1,0)</f>
        <v>0</v>
      </c>
      <c r="N95" s="156">
        <f>IF(K95=Organisatie!$D$22,1,0)</f>
        <v>0</v>
      </c>
      <c r="O95" s="156">
        <f>IF(K95=Organisatie!$D$23,1,0)</f>
        <v>0</v>
      </c>
      <c r="P95" s="156">
        <f t="shared" si="34"/>
        <v>0</v>
      </c>
      <c r="Q95" s="157">
        <f t="shared" si="35"/>
        <v>0</v>
      </c>
      <c r="R95" s="152">
        <f t="shared" si="36"/>
        <v>0</v>
      </c>
      <c r="S95" s="127"/>
      <c r="T95" s="153">
        <f t="shared" si="37"/>
        <v>0</v>
      </c>
      <c r="U95" s="154">
        <f t="shared" si="38"/>
        <v>0</v>
      </c>
      <c r="V95" s="155"/>
      <c r="W95" s="50">
        <f t="shared" si="20"/>
        <v>0</v>
      </c>
      <c r="X95" s="50">
        <f t="shared" si="21"/>
        <v>0</v>
      </c>
      <c r="Y95" s="31"/>
      <c r="Z95" s="22"/>
      <c r="AA95" s="37"/>
      <c r="AB95" s="31"/>
      <c r="AC95" s="50">
        <f t="shared" si="22"/>
        <v>0</v>
      </c>
      <c r="AD95" s="50">
        <f t="shared" si="23"/>
        <v>0</v>
      </c>
      <c r="AE95" s="50">
        <f t="shared" si="24"/>
        <v>0</v>
      </c>
      <c r="AF95" s="50">
        <f t="shared" si="25"/>
        <v>0</v>
      </c>
      <c r="AG95" s="50">
        <f t="shared" si="26"/>
        <v>0</v>
      </c>
      <c r="AH95" s="50">
        <f t="shared" si="27"/>
        <v>0</v>
      </c>
      <c r="AI95" s="50">
        <f t="shared" si="28"/>
        <v>0</v>
      </c>
      <c r="AJ95" s="50">
        <f t="shared" si="29"/>
        <v>0</v>
      </c>
      <c r="AK95" s="51">
        <f t="shared" si="30"/>
        <v>0</v>
      </c>
      <c r="AL95" s="37" t="str">
        <f t="shared" si="31"/>
        <v>Er ontbreken nog enkele gegevens!</v>
      </c>
      <c r="AM95" s="11"/>
      <c r="AN95" s="98">
        <f t="shared" si="32"/>
        <v>0</v>
      </c>
      <c r="AV95" s="20">
        <f t="shared" si="33"/>
        <v>0</v>
      </c>
      <c r="AW95" s="11"/>
    </row>
    <row r="96" spans="1:49" ht="15.75" customHeight="1" x14ac:dyDescent="0.2">
      <c r="A96" s="45">
        <f>SUM($AV$12:AV96)</f>
        <v>0</v>
      </c>
      <c r="B96" s="119"/>
      <c r="C96" s="52"/>
      <c r="D96" s="52"/>
      <c r="E96" s="52"/>
      <c r="F96" s="53"/>
      <c r="G96" s="52"/>
      <c r="H96" s="52"/>
      <c r="I96" s="52"/>
      <c r="J96" s="54"/>
      <c r="K96" s="46"/>
      <c r="L96" s="156">
        <f>IF(K96=Organisatie!$E$20,1,0)</f>
        <v>0</v>
      </c>
      <c r="M96" s="156">
        <f>IF(K96=Organisatie!$D$21,1,0)</f>
        <v>0</v>
      </c>
      <c r="N96" s="156">
        <f>IF(K96=Organisatie!$D$22,1,0)</f>
        <v>0</v>
      </c>
      <c r="O96" s="156">
        <f>IF(K96=Organisatie!$D$23,1,0)</f>
        <v>0</v>
      </c>
      <c r="P96" s="156">
        <f t="shared" si="34"/>
        <v>0</v>
      </c>
      <c r="Q96" s="157">
        <f t="shared" si="35"/>
        <v>0</v>
      </c>
      <c r="R96" s="152">
        <f t="shared" si="36"/>
        <v>0</v>
      </c>
      <c r="S96" s="127"/>
      <c r="T96" s="153">
        <f t="shared" si="37"/>
        <v>0</v>
      </c>
      <c r="U96" s="154">
        <f t="shared" si="38"/>
        <v>0</v>
      </c>
      <c r="V96" s="155"/>
      <c r="W96" s="50">
        <f t="shared" si="20"/>
        <v>0</v>
      </c>
      <c r="X96" s="50">
        <f t="shared" si="21"/>
        <v>0</v>
      </c>
      <c r="Y96" s="31"/>
      <c r="Z96" s="22"/>
      <c r="AA96" s="37"/>
      <c r="AB96" s="31"/>
      <c r="AC96" s="50">
        <f t="shared" si="22"/>
        <v>0</v>
      </c>
      <c r="AD96" s="50">
        <f t="shared" si="23"/>
        <v>0</v>
      </c>
      <c r="AE96" s="50">
        <f t="shared" si="24"/>
        <v>0</v>
      </c>
      <c r="AF96" s="50">
        <f t="shared" si="25"/>
        <v>0</v>
      </c>
      <c r="AG96" s="50">
        <f t="shared" si="26"/>
        <v>0</v>
      </c>
      <c r="AH96" s="50">
        <f t="shared" si="27"/>
        <v>0</v>
      </c>
      <c r="AI96" s="50">
        <f t="shared" si="28"/>
        <v>0</v>
      </c>
      <c r="AJ96" s="50">
        <f t="shared" si="29"/>
        <v>0</v>
      </c>
      <c r="AK96" s="51">
        <f t="shared" si="30"/>
        <v>0</v>
      </c>
      <c r="AL96" s="37" t="str">
        <f t="shared" si="31"/>
        <v>Er ontbreken nog enkele gegevens!</v>
      </c>
      <c r="AM96" s="11"/>
      <c r="AN96" s="98">
        <f t="shared" si="32"/>
        <v>0</v>
      </c>
      <c r="AV96" s="20">
        <f t="shared" si="33"/>
        <v>0</v>
      </c>
      <c r="AW96" s="11"/>
    </row>
    <row r="97" spans="1:49" ht="15.75" customHeight="1" x14ac:dyDescent="0.2">
      <c r="A97" s="45">
        <f>SUM($AV$12:AV97)</f>
        <v>0</v>
      </c>
      <c r="B97" s="119"/>
      <c r="C97" s="52"/>
      <c r="D97" s="52"/>
      <c r="E97" s="52"/>
      <c r="F97" s="53"/>
      <c r="G97" s="52"/>
      <c r="H97" s="52"/>
      <c r="I97" s="52"/>
      <c r="J97" s="54"/>
      <c r="K97" s="46"/>
      <c r="L97" s="156">
        <f>IF(K97=Organisatie!$E$20,1,0)</f>
        <v>0</v>
      </c>
      <c r="M97" s="156">
        <f>IF(K97=Organisatie!$D$21,1,0)</f>
        <v>0</v>
      </c>
      <c r="N97" s="156">
        <f>IF(K97=Organisatie!$D$22,1,0)</f>
        <v>0</v>
      </c>
      <c r="O97" s="156">
        <f>IF(K97=Organisatie!$D$23,1,0)</f>
        <v>0</v>
      </c>
      <c r="P97" s="156">
        <f t="shared" si="34"/>
        <v>0</v>
      </c>
      <c r="Q97" s="157">
        <f t="shared" si="35"/>
        <v>0</v>
      </c>
      <c r="R97" s="152">
        <f t="shared" si="36"/>
        <v>0</v>
      </c>
      <c r="S97" s="127"/>
      <c r="T97" s="153">
        <f t="shared" si="37"/>
        <v>0</v>
      </c>
      <c r="U97" s="154">
        <f t="shared" si="38"/>
        <v>0</v>
      </c>
      <c r="V97" s="155"/>
      <c r="W97" s="50">
        <f t="shared" si="20"/>
        <v>0</v>
      </c>
      <c r="X97" s="50">
        <f t="shared" si="21"/>
        <v>0</v>
      </c>
      <c r="Y97" s="31"/>
      <c r="Z97" s="22"/>
      <c r="AA97" s="37"/>
      <c r="AB97" s="31"/>
      <c r="AC97" s="50">
        <f t="shared" si="22"/>
        <v>0</v>
      </c>
      <c r="AD97" s="50">
        <f t="shared" si="23"/>
        <v>0</v>
      </c>
      <c r="AE97" s="50">
        <f t="shared" si="24"/>
        <v>0</v>
      </c>
      <c r="AF97" s="50">
        <f t="shared" si="25"/>
        <v>0</v>
      </c>
      <c r="AG97" s="50">
        <f t="shared" si="26"/>
        <v>0</v>
      </c>
      <c r="AH97" s="50">
        <f t="shared" si="27"/>
        <v>0</v>
      </c>
      <c r="AI97" s="50">
        <f t="shared" si="28"/>
        <v>0</v>
      </c>
      <c r="AJ97" s="50">
        <f t="shared" si="29"/>
        <v>0</v>
      </c>
      <c r="AK97" s="51">
        <f t="shared" si="30"/>
        <v>0</v>
      </c>
      <c r="AL97" s="37" t="str">
        <f t="shared" si="31"/>
        <v>Er ontbreken nog enkele gegevens!</v>
      </c>
      <c r="AM97" s="11"/>
      <c r="AN97" s="98">
        <f t="shared" si="32"/>
        <v>0</v>
      </c>
      <c r="AV97" s="20">
        <f t="shared" si="33"/>
        <v>0</v>
      </c>
      <c r="AW97" s="11"/>
    </row>
    <row r="98" spans="1:49" ht="15.75" customHeight="1" x14ac:dyDescent="0.2">
      <c r="A98" s="45">
        <f>SUM($AV$12:AV98)</f>
        <v>0</v>
      </c>
      <c r="B98" s="119"/>
      <c r="C98" s="52"/>
      <c r="D98" s="52"/>
      <c r="E98" s="52"/>
      <c r="F98" s="53"/>
      <c r="G98" s="52"/>
      <c r="H98" s="52"/>
      <c r="I98" s="52"/>
      <c r="J98" s="54"/>
      <c r="K98" s="46"/>
      <c r="L98" s="156">
        <f>IF(K98=Organisatie!$E$20,1,0)</f>
        <v>0</v>
      </c>
      <c r="M98" s="156">
        <f>IF(K98=Organisatie!$D$21,1,0)</f>
        <v>0</v>
      </c>
      <c r="N98" s="156">
        <f>IF(K98=Organisatie!$D$22,1,0)</f>
        <v>0</v>
      </c>
      <c r="O98" s="156">
        <f>IF(K98=Organisatie!$D$23,1,0)</f>
        <v>0</v>
      </c>
      <c r="P98" s="156">
        <f t="shared" si="34"/>
        <v>0</v>
      </c>
      <c r="Q98" s="157">
        <f t="shared" si="35"/>
        <v>0</v>
      </c>
      <c r="R98" s="152">
        <f t="shared" si="36"/>
        <v>0</v>
      </c>
      <c r="S98" s="127"/>
      <c r="T98" s="153">
        <f t="shared" si="37"/>
        <v>0</v>
      </c>
      <c r="U98" s="154">
        <f t="shared" si="38"/>
        <v>0</v>
      </c>
      <c r="V98" s="155"/>
      <c r="W98" s="50">
        <f t="shared" si="20"/>
        <v>0</v>
      </c>
      <c r="X98" s="50">
        <f t="shared" si="21"/>
        <v>0</v>
      </c>
      <c r="Y98" s="31"/>
      <c r="Z98" s="22"/>
      <c r="AA98" s="37"/>
      <c r="AB98" s="31"/>
      <c r="AC98" s="50">
        <f t="shared" si="22"/>
        <v>0</v>
      </c>
      <c r="AD98" s="50">
        <f t="shared" si="23"/>
        <v>0</v>
      </c>
      <c r="AE98" s="50">
        <f t="shared" si="24"/>
        <v>0</v>
      </c>
      <c r="AF98" s="50">
        <f t="shared" si="25"/>
        <v>0</v>
      </c>
      <c r="AG98" s="50">
        <f t="shared" si="26"/>
        <v>0</v>
      </c>
      <c r="AH98" s="50">
        <f t="shared" si="27"/>
        <v>0</v>
      </c>
      <c r="AI98" s="50">
        <f t="shared" si="28"/>
        <v>0</v>
      </c>
      <c r="AJ98" s="50">
        <f t="shared" si="29"/>
        <v>0</v>
      </c>
      <c r="AK98" s="51">
        <f t="shared" si="30"/>
        <v>0</v>
      </c>
      <c r="AL98" s="37" t="str">
        <f t="shared" si="31"/>
        <v>Er ontbreken nog enkele gegevens!</v>
      </c>
      <c r="AM98" s="11"/>
      <c r="AN98" s="98">
        <f t="shared" si="32"/>
        <v>0</v>
      </c>
      <c r="AV98" s="20">
        <f t="shared" si="33"/>
        <v>0</v>
      </c>
      <c r="AW98" s="11"/>
    </row>
    <row r="99" spans="1:49" ht="15.75" customHeight="1" x14ac:dyDescent="0.2">
      <c r="A99" s="45">
        <f>SUM($AV$12:AV99)</f>
        <v>0</v>
      </c>
      <c r="B99" s="119"/>
      <c r="C99" s="52"/>
      <c r="D99" s="52"/>
      <c r="E99" s="52"/>
      <c r="F99" s="53"/>
      <c r="G99" s="52"/>
      <c r="H99" s="52"/>
      <c r="I99" s="52"/>
      <c r="J99" s="54"/>
      <c r="K99" s="46"/>
      <c r="L99" s="156">
        <f>IF(K99=Organisatie!$E$20,1,0)</f>
        <v>0</v>
      </c>
      <c r="M99" s="156">
        <f>IF(K99=Organisatie!$D$21,1,0)</f>
        <v>0</v>
      </c>
      <c r="N99" s="156">
        <f>IF(K99=Organisatie!$D$22,1,0)</f>
        <v>0</v>
      </c>
      <c r="O99" s="156">
        <f>IF(K99=Organisatie!$D$23,1,0)</f>
        <v>0</v>
      </c>
      <c r="P99" s="156">
        <f t="shared" si="34"/>
        <v>0</v>
      </c>
      <c r="Q99" s="157">
        <f t="shared" si="35"/>
        <v>0</v>
      </c>
      <c r="R99" s="152">
        <f t="shared" si="36"/>
        <v>0</v>
      </c>
      <c r="S99" s="127"/>
      <c r="T99" s="153">
        <f t="shared" si="37"/>
        <v>0</v>
      </c>
      <c r="U99" s="154">
        <f t="shared" si="38"/>
        <v>0</v>
      </c>
      <c r="V99" s="155"/>
      <c r="W99" s="50">
        <f t="shared" si="20"/>
        <v>0</v>
      </c>
      <c r="X99" s="50">
        <f t="shared" si="21"/>
        <v>0</v>
      </c>
      <c r="Y99" s="31"/>
      <c r="Z99" s="22"/>
      <c r="AA99" s="37"/>
      <c r="AB99" s="31"/>
      <c r="AC99" s="50">
        <f t="shared" si="22"/>
        <v>0</v>
      </c>
      <c r="AD99" s="50">
        <f t="shared" si="23"/>
        <v>0</v>
      </c>
      <c r="AE99" s="50">
        <f t="shared" si="24"/>
        <v>0</v>
      </c>
      <c r="AF99" s="50">
        <f t="shared" si="25"/>
        <v>0</v>
      </c>
      <c r="AG99" s="50">
        <f t="shared" si="26"/>
        <v>0</v>
      </c>
      <c r="AH99" s="50">
        <f t="shared" si="27"/>
        <v>0</v>
      </c>
      <c r="AI99" s="50">
        <f t="shared" si="28"/>
        <v>0</v>
      </c>
      <c r="AJ99" s="50">
        <f t="shared" si="29"/>
        <v>0</v>
      </c>
      <c r="AK99" s="51">
        <f t="shared" si="30"/>
        <v>0</v>
      </c>
      <c r="AL99" s="37" t="str">
        <f t="shared" si="31"/>
        <v>Er ontbreken nog enkele gegevens!</v>
      </c>
      <c r="AM99" s="11"/>
      <c r="AN99" s="98">
        <f t="shared" si="32"/>
        <v>0</v>
      </c>
      <c r="AV99" s="20">
        <f t="shared" si="33"/>
        <v>0</v>
      </c>
      <c r="AW99" s="11"/>
    </row>
    <row r="100" spans="1:49" ht="15.75" customHeight="1" x14ac:dyDescent="0.2">
      <c r="A100" s="45">
        <f>SUM($AV$12:AV100)</f>
        <v>0</v>
      </c>
      <c r="B100" s="119"/>
      <c r="C100" s="52"/>
      <c r="D100" s="52"/>
      <c r="E100" s="52"/>
      <c r="F100" s="53"/>
      <c r="G100" s="52"/>
      <c r="H100" s="52"/>
      <c r="I100" s="52"/>
      <c r="J100" s="54"/>
      <c r="K100" s="46"/>
      <c r="L100" s="156">
        <f>IF(K100=Organisatie!$E$20,1,0)</f>
        <v>0</v>
      </c>
      <c r="M100" s="156">
        <f>IF(K100=Organisatie!$D$21,1,0)</f>
        <v>0</v>
      </c>
      <c r="N100" s="156">
        <f>IF(K100=Organisatie!$D$22,1,0)</f>
        <v>0</v>
      </c>
      <c r="O100" s="156">
        <f>IF(K100=Organisatie!$D$23,1,0)</f>
        <v>0</v>
      </c>
      <c r="P100" s="156">
        <f t="shared" si="34"/>
        <v>0</v>
      </c>
      <c r="Q100" s="157">
        <f t="shared" si="35"/>
        <v>0</v>
      </c>
      <c r="R100" s="152">
        <f t="shared" si="36"/>
        <v>0</v>
      </c>
      <c r="S100" s="127"/>
      <c r="T100" s="153">
        <f t="shared" si="37"/>
        <v>0</v>
      </c>
      <c r="U100" s="154">
        <f t="shared" si="38"/>
        <v>0</v>
      </c>
      <c r="V100" s="155"/>
      <c r="W100" s="50">
        <f t="shared" si="20"/>
        <v>0</v>
      </c>
      <c r="X100" s="50">
        <f t="shared" si="21"/>
        <v>0</v>
      </c>
      <c r="Y100" s="31"/>
      <c r="Z100" s="22"/>
      <c r="AA100" s="37"/>
      <c r="AB100" s="31"/>
      <c r="AC100" s="50">
        <f t="shared" si="22"/>
        <v>0</v>
      </c>
      <c r="AD100" s="50">
        <f t="shared" si="23"/>
        <v>0</v>
      </c>
      <c r="AE100" s="50">
        <f t="shared" si="24"/>
        <v>0</v>
      </c>
      <c r="AF100" s="50">
        <f t="shared" si="25"/>
        <v>0</v>
      </c>
      <c r="AG100" s="50">
        <f t="shared" si="26"/>
        <v>0</v>
      </c>
      <c r="AH100" s="50">
        <f t="shared" si="27"/>
        <v>0</v>
      </c>
      <c r="AI100" s="50">
        <f t="shared" si="28"/>
        <v>0</v>
      </c>
      <c r="AJ100" s="50">
        <f t="shared" si="29"/>
        <v>0</v>
      </c>
      <c r="AK100" s="51">
        <f t="shared" si="30"/>
        <v>0</v>
      </c>
      <c r="AL100" s="37" t="str">
        <f t="shared" si="31"/>
        <v>Er ontbreken nog enkele gegevens!</v>
      </c>
      <c r="AM100" s="11"/>
      <c r="AN100" s="98">
        <f t="shared" si="32"/>
        <v>0</v>
      </c>
      <c r="AV100" s="20">
        <f t="shared" si="33"/>
        <v>0</v>
      </c>
      <c r="AW100" s="11"/>
    </row>
    <row r="101" spans="1:49" ht="15.75" customHeight="1" x14ac:dyDescent="0.2">
      <c r="A101" s="45">
        <f>SUM($AV$12:AV101)</f>
        <v>0</v>
      </c>
      <c r="B101" s="119"/>
      <c r="C101" s="52"/>
      <c r="D101" s="52"/>
      <c r="E101" s="52"/>
      <c r="F101" s="53"/>
      <c r="G101" s="52"/>
      <c r="H101" s="52"/>
      <c r="I101" s="52"/>
      <c r="J101" s="54"/>
      <c r="K101" s="46"/>
      <c r="L101" s="156">
        <f>IF(K101=Organisatie!$E$20,1,0)</f>
        <v>0</v>
      </c>
      <c r="M101" s="156">
        <f>IF(K101=Organisatie!$D$21,1,0)</f>
        <v>0</v>
      </c>
      <c r="N101" s="156">
        <f>IF(K101=Organisatie!$D$22,1,0)</f>
        <v>0</v>
      </c>
      <c r="O101" s="156">
        <f>IF(K101=Organisatie!$D$23,1,0)</f>
        <v>0</v>
      </c>
      <c r="P101" s="156">
        <f t="shared" si="34"/>
        <v>0</v>
      </c>
      <c r="Q101" s="157">
        <f t="shared" si="35"/>
        <v>0</v>
      </c>
      <c r="R101" s="152">
        <f t="shared" si="36"/>
        <v>0</v>
      </c>
      <c r="S101" s="127"/>
      <c r="T101" s="153">
        <f t="shared" si="37"/>
        <v>0</v>
      </c>
      <c r="U101" s="154">
        <f t="shared" si="38"/>
        <v>0</v>
      </c>
      <c r="V101" s="155"/>
      <c r="W101" s="50">
        <f t="shared" si="20"/>
        <v>0</v>
      </c>
      <c r="X101" s="50">
        <f t="shared" si="21"/>
        <v>0</v>
      </c>
      <c r="Y101" s="31"/>
      <c r="Z101" s="22"/>
      <c r="AA101" s="37"/>
      <c r="AB101" s="31"/>
      <c r="AC101" s="50">
        <f t="shared" si="22"/>
        <v>0</v>
      </c>
      <c r="AD101" s="50">
        <f t="shared" si="23"/>
        <v>0</v>
      </c>
      <c r="AE101" s="50">
        <f t="shared" si="24"/>
        <v>0</v>
      </c>
      <c r="AF101" s="50">
        <f t="shared" si="25"/>
        <v>0</v>
      </c>
      <c r="AG101" s="50">
        <f t="shared" si="26"/>
        <v>0</v>
      </c>
      <c r="AH101" s="50">
        <f t="shared" si="27"/>
        <v>0</v>
      </c>
      <c r="AI101" s="50">
        <f t="shared" si="28"/>
        <v>0</v>
      </c>
      <c r="AJ101" s="50">
        <f t="shared" si="29"/>
        <v>0</v>
      </c>
      <c r="AK101" s="51">
        <f t="shared" si="30"/>
        <v>0</v>
      </c>
      <c r="AL101" s="37" t="str">
        <f t="shared" si="31"/>
        <v>Er ontbreken nog enkele gegevens!</v>
      </c>
      <c r="AM101" s="11"/>
      <c r="AN101" s="98">
        <f t="shared" si="32"/>
        <v>0</v>
      </c>
      <c r="AV101" s="20">
        <f t="shared" si="33"/>
        <v>0</v>
      </c>
      <c r="AW101" s="11"/>
    </row>
    <row r="102" spans="1:49" ht="15.75" customHeight="1" x14ac:dyDescent="0.2">
      <c r="A102" s="45">
        <f>SUM($AV$12:AV102)</f>
        <v>0</v>
      </c>
      <c r="B102" s="119"/>
      <c r="C102" s="52"/>
      <c r="D102" s="52"/>
      <c r="E102" s="52"/>
      <c r="F102" s="53"/>
      <c r="G102" s="52"/>
      <c r="H102" s="52"/>
      <c r="I102" s="52"/>
      <c r="J102" s="54"/>
      <c r="K102" s="46"/>
      <c r="L102" s="156">
        <f>IF(K102=Organisatie!$E$20,1,0)</f>
        <v>0</v>
      </c>
      <c r="M102" s="156">
        <f>IF(K102=Organisatie!$D$21,1,0)</f>
        <v>0</v>
      </c>
      <c r="N102" s="156">
        <f>IF(K102=Organisatie!$D$22,1,0)</f>
        <v>0</v>
      </c>
      <c r="O102" s="156">
        <f>IF(K102=Organisatie!$D$23,1,0)</f>
        <v>0</v>
      </c>
      <c r="P102" s="156">
        <f t="shared" si="34"/>
        <v>0</v>
      </c>
      <c r="Q102" s="157">
        <f t="shared" si="35"/>
        <v>0</v>
      </c>
      <c r="R102" s="152">
        <f t="shared" si="36"/>
        <v>0</v>
      </c>
      <c r="S102" s="127"/>
      <c r="T102" s="153">
        <f t="shared" si="37"/>
        <v>0</v>
      </c>
      <c r="U102" s="154">
        <f t="shared" si="38"/>
        <v>0</v>
      </c>
      <c r="V102" s="155"/>
      <c r="W102" s="50">
        <f t="shared" si="20"/>
        <v>0</v>
      </c>
      <c r="X102" s="50">
        <f t="shared" si="21"/>
        <v>0</v>
      </c>
      <c r="Y102" s="31"/>
      <c r="Z102" s="22"/>
      <c r="AA102" s="37"/>
      <c r="AB102" s="31"/>
      <c r="AC102" s="50">
        <f t="shared" si="22"/>
        <v>0</v>
      </c>
      <c r="AD102" s="50">
        <f t="shared" si="23"/>
        <v>0</v>
      </c>
      <c r="AE102" s="50">
        <f t="shared" si="24"/>
        <v>0</v>
      </c>
      <c r="AF102" s="50">
        <f t="shared" si="25"/>
        <v>0</v>
      </c>
      <c r="AG102" s="50">
        <f t="shared" si="26"/>
        <v>0</v>
      </c>
      <c r="AH102" s="50">
        <f t="shared" si="27"/>
        <v>0</v>
      </c>
      <c r="AI102" s="50">
        <f t="shared" si="28"/>
        <v>0</v>
      </c>
      <c r="AJ102" s="50">
        <f t="shared" si="29"/>
        <v>0</v>
      </c>
      <c r="AK102" s="51">
        <f t="shared" si="30"/>
        <v>0</v>
      </c>
      <c r="AL102" s="37" t="str">
        <f t="shared" si="31"/>
        <v>Er ontbreken nog enkele gegevens!</v>
      </c>
      <c r="AM102" s="11"/>
      <c r="AN102" s="98">
        <f t="shared" si="32"/>
        <v>0</v>
      </c>
      <c r="AV102" s="20">
        <f t="shared" si="33"/>
        <v>0</v>
      </c>
      <c r="AW102" s="11"/>
    </row>
    <row r="103" spans="1:49" ht="15.75" customHeight="1" x14ac:dyDescent="0.2">
      <c r="A103" s="45">
        <f>SUM($AV$12:AV103)</f>
        <v>0</v>
      </c>
      <c r="B103" s="119"/>
      <c r="C103" s="52"/>
      <c r="D103" s="52"/>
      <c r="E103" s="52"/>
      <c r="F103" s="53"/>
      <c r="G103" s="52"/>
      <c r="H103" s="52"/>
      <c r="I103" s="52"/>
      <c r="J103" s="54"/>
      <c r="K103" s="46"/>
      <c r="L103" s="156">
        <f>IF(K103=Organisatie!$E$20,1,0)</f>
        <v>0</v>
      </c>
      <c r="M103" s="156">
        <f>IF(K103=Organisatie!$D$21,1,0)</f>
        <v>0</v>
      </c>
      <c r="N103" s="156">
        <f>IF(K103=Organisatie!$D$22,1,0)</f>
        <v>0</v>
      </c>
      <c r="O103" s="156">
        <f>IF(K103=Organisatie!$D$23,1,0)</f>
        <v>0</v>
      </c>
      <c r="P103" s="156">
        <f t="shared" si="34"/>
        <v>0</v>
      </c>
      <c r="Q103" s="157">
        <f t="shared" si="35"/>
        <v>0</v>
      </c>
      <c r="R103" s="152">
        <f t="shared" si="36"/>
        <v>0</v>
      </c>
      <c r="S103" s="127"/>
      <c r="T103" s="153">
        <f t="shared" si="37"/>
        <v>0</v>
      </c>
      <c r="U103" s="154">
        <f t="shared" si="38"/>
        <v>0</v>
      </c>
      <c r="V103" s="155"/>
      <c r="W103" s="50">
        <f t="shared" si="20"/>
        <v>0</v>
      </c>
      <c r="X103" s="50">
        <f t="shared" si="21"/>
        <v>0</v>
      </c>
      <c r="Y103" s="31"/>
      <c r="Z103" s="22"/>
      <c r="AA103" s="37"/>
      <c r="AB103" s="31"/>
      <c r="AC103" s="50">
        <f t="shared" si="22"/>
        <v>0</v>
      </c>
      <c r="AD103" s="50">
        <f t="shared" si="23"/>
        <v>0</v>
      </c>
      <c r="AE103" s="50">
        <f t="shared" si="24"/>
        <v>0</v>
      </c>
      <c r="AF103" s="50">
        <f t="shared" si="25"/>
        <v>0</v>
      </c>
      <c r="AG103" s="50">
        <f t="shared" si="26"/>
        <v>0</v>
      </c>
      <c r="AH103" s="50">
        <f t="shared" si="27"/>
        <v>0</v>
      </c>
      <c r="AI103" s="50">
        <f t="shared" si="28"/>
        <v>0</v>
      </c>
      <c r="AJ103" s="50">
        <f t="shared" si="29"/>
        <v>0</v>
      </c>
      <c r="AK103" s="51">
        <f t="shared" si="30"/>
        <v>0</v>
      </c>
      <c r="AL103" s="37" t="str">
        <f t="shared" si="31"/>
        <v>Er ontbreken nog enkele gegevens!</v>
      </c>
      <c r="AM103" s="11"/>
      <c r="AN103" s="98">
        <f t="shared" si="32"/>
        <v>0</v>
      </c>
      <c r="AV103" s="20">
        <f t="shared" si="33"/>
        <v>0</v>
      </c>
      <c r="AW103" s="11"/>
    </row>
    <row r="104" spans="1:49" ht="15.75" customHeight="1" x14ac:dyDescent="0.2">
      <c r="A104" s="45">
        <f>SUM($AV$12:AV104)</f>
        <v>0</v>
      </c>
      <c r="B104" s="119"/>
      <c r="C104" s="52"/>
      <c r="D104" s="52"/>
      <c r="E104" s="52"/>
      <c r="F104" s="53"/>
      <c r="G104" s="52"/>
      <c r="H104" s="52"/>
      <c r="I104" s="52"/>
      <c r="J104" s="54"/>
      <c r="K104" s="46"/>
      <c r="L104" s="156">
        <f>IF(K104=Organisatie!$E$20,1,0)</f>
        <v>0</v>
      </c>
      <c r="M104" s="156">
        <f>IF(K104=Organisatie!$D$21,1,0)</f>
        <v>0</v>
      </c>
      <c r="N104" s="156">
        <f>IF(K104=Organisatie!$D$22,1,0)</f>
        <v>0</v>
      </c>
      <c r="O104" s="156">
        <f>IF(K104=Organisatie!$D$23,1,0)</f>
        <v>0</v>
      </c>
      <c r="P104" s="156">
        <f t="shared" si="34"/>
        <v>0</v>
      </c>
      <c r="Q104" s="157">
        <f t="shared" si="35"/>
        <v>0</v>
      </c>
      <c r="R104" s="152">
        <f t="shared" si="36"/>
        <v>0</v>
      </c>
      <c r="S104" s="127"/>
      <c r="T104" s="153">
        <f t="shared" si="37"/>
        <v>0</v>
      </c>
      <c r="U104" s="154">
        <f t="shared" si="38"/>
        <v>0</v>
      </c>
      <c r="V104" s="155"/>
      <c r="W104" s="50">
        <f t="shared" si="20"/>
        <v>0</v>
      </c>
      <c r="X104" s="50">
        <f t="shared" si="21"/>
        <v>0</v>
      </c>
      <c r="Y104" s="31"/>
      <c r="Z104" s="22"/>
      <c r="AA104" s="37"/>
      <c r="AB104" s="31"/>
      <c r="AC104" s="50">
        <f t="shared" si="22"/>
        <v>0</v>
      </c>
      <c r="AD104" s="50">
        <f t="shared" si="23"/>
        <v>0</v>
      </c>
      <c r="AE104" s="50">
        <f t="shared" si="24"/>
        <v>0</v>
      </c>
      <c r="AF104" s="50">
        <f t="shared" si="25"/>
        <v>0</v>
      </c>
      <c r="AG104" s="50">
        <f t="shared" si="26"/>
        <v>0</v>
      </c>
      <c r="AH104" s="50">
        <f t="shared" si="27"/>
        <v>0</v>
      </c>
      <c r="AI104" s="50">
        <f t="shared" si="28"/>
        <v>0</v>
      </c>
      <c r="AJ104" s="50">
        <f t="shared" si="29"/>
        <v>0</v>
      </c>
      <c r="AK104" s="51">
        <f t="shared" si="30"/>
        <v>0</v>
      </c>
      <c r="AL104" s="37" t="str">
        <f t="shared" si="31"/>
        <v>Er ontbreken nog enkele gegevens!</v>
      </c>
      <c r="AM104" s="11"/>
      <c r="AN104" s="98">
        <f t="shared" si="32"/>
        <v>0</v>
      </c>
      <c r="AV104" s="20">
        <f t="shared" si="33"/>
        <v>0</v>
      </c>
      <c r="AW104" s="11"/>
    </row>
    <row r="105" spans="1:49" ht="15.75" customHeight="1" x14ac:dyDescent="0.2">
      <c r="A105" s="45">
        <f>SUM($AV$12:AV105)</f>
        <v>0</v>
      </c>
      <c r="B105" s="119"/>
      <c r="C105" s="52"/>
      <c r="D105" s="52"/>
      <c r="E105" s="52"/>
      <c r="F105" s="53"/>
      <c r="G105" s="52"/>
      <c r="H105" s="52"/>
      <c r="I105" s="52"/>
      <c r="J105" s="54"/>
      <c r="K105" s="46"/>
      <c r="L105" s="156">
        <f>IF(K105=Organisatie!$E$20,1,0)</f>
        <v>0</v>
      </c>
      <c r="M105" s="156">
        <f>IF(K105=Organisatie!$D$21,1,0)</f>
        <v>0</v>
      </c>
      <c r="N105" s="156">
        <f>IF(K105=Organisatie!$D$22,1,0)</f>
        <v>0</v>
      </c>
      <c r="O105" s="156">
        <f>IF(K105=Organisatie!$D$23,1,0)</f>
        <v>0</v>
      </c>
      <c r="P105" s="156">
        <f t="shared" si="34"/>
        <v>0</v>
      </c>
      <c r="Q105" s="157">
        <f t="shared" si="35"/>
        <v>0</v>
      </c>
      <c r="R105" s="152">
        <f t="shared" si="36"/>
        <v>0</v>
      </c>
      <c r="S105" s="127"/>
      <c r="T105" s="153">
        <f t="shared" si="37"/>
        <v>0</v>
      </c>
      <c r="U105" s="154">
        <f t="shared" si="38"/>
        <v>0</v>
      </c>
      <c r="V105" s="155"/>
      <c r="W105" s="50">
        <f t="shared" si="20"/>
        <v>0</v>
      </c>
      <c r="X105" s="50">
        <f t="shared" si="21"/>
        <v>0</v>
      </c>
      <c r="Y105" s="31"/>
      <c r="Z105" s="22"/>
      <c r="AA105" s="37"/>
      <c r="AB105" s="31"/>
      <c r="AC105" s="50">
        <f t="shared" si="22"/>
        <v>0</v>
      </c>
      <c r="AD105" s="50">
        <f t="shared" si="23"/>
        <v>0</v>
      </c>
      <c r="AE105" s="50">
        <f t="shared" si="24"/>
        <v>0</v>
      </c>
      <c r="AF105" s="50">
        <f t="shared" si="25"/>
        <v>0</v>
      </c>
      <c r="AG105" s="50">
        <f t="shared" si="26"/>
        <v>0</v>
      </c>
      <c r="AH105" s="50">
        <f t="shared" si="27"/>
        <v>0</v>
      </c>
      <c r="AI105" s="50">
        <f t="shared" si="28"/>
        <v>0</v>
      </c>
      <c r="AJ105" s="50">
        <f t="shared" si="29"/>
        <v>0</v>
      </c>
      <c r="AK105" s="51">
        <f t="shared" si="30"/>
        <v>0</v>
      </c>
      <c r="AL105" s="37" t="str">
        <f t="shared" si="31"/>
        <v>Er ontbreken nog enkele gegevens!</v>
      </c>
      <c r="AM105" s="11"/>
      <c r="AN105" s="98">
        <f t="shared" si="32"/>
        <v>0</v>
      </c>
      <c r="AV105" s="20">
        <f t="shared" si="33"/>
        <v>0</v>
      </c>
      <c r="AW105" s="11"/>
    </row>
    <row r="106" spans="1:49" ht="15.75" customHeight="1" x14ac:dyDescent="0.2">
      <c r="A106" s="45">
        <f>SUM($AV$12:AV106)</f>
        <v>0</v>
      </c>
      <c r="B106" s="119"/>
      <c r="C106" s="52"/>
      <c r="D106" s="52"/>
      <c r="E106" s="52"/>
      <c r="F106" s="53"/>
      <c r="G106" s="52"/>
      <c r="H106" s="52"/>
      <c r="I106" s="52"/>
      <c r="J106" s="54"/>
      <c r="K106" s="46"/>
      <c r="L106" s="156">
        <f>IF(K106=Organisatie!$E$20,1,0)</f>
        <v>0</v>
      </c>
      <c r="M106" s="156">
        <f>IF(K106=Organisatie!$D$21,1,0)</f>
        <v>0</v>
      </c>
      <c r="N106" s="156">
        <f>IF(K106=Organisatie!$D$22,1,0)</f>
        <v>0</v>
      </c>
      <c r="O106" s="156">
        <f>IF(K106=Organisatie!$D$23,1,0)</f>
        <v>0</v>
      </c>
      <c r="P106" s="156">
        <f t="shared" si="34"/>
        <v>0</v>
      </c>
      <c r="Q106" s="157">
        <f t="shared" si="35"/>
        <v>0</v>
      </c>
      <c r="R106" s="152">
        <f t="shared" si="36"/>
        <v>0</v>
      </c>
      <c r="S106" s="127"/>
      <c r="T106" s="153">
        <f t="shared" si="37"/>
        <v>0</v>
      </c>
      <c r="U106" s="154">
        <f t="shared" si="38"/>
        <v>0</v>
      </c>
      <c r="V106" s="155"/>
      <c r="W106" s="50">
        <f t="shared" si="20"/>
        <v>0</v>
      </c>
      <c r="X106" s="50">
        <f t="shared" si="21"/>
        <v>0</v>
      </c>
      <c r="Y106" s="31"/>
      <c r="Z106" s="22"/>
      <c r="AA106" s="37"/>
      <c r="AB106" s="31"/>
      <c r="AC106" s="50">
        <f t="shared" si="22"/>
        <v>0</v>
      </c>
      <c r="AD106" s="50">
        <f t="shared" si="23"/>
        <v>0</v>
      </c>
      <c r="AE106" s="50">
        <f t="shared" si="24"/>
        <v>0</v>
      </c>
      <c r="AF106" s="50">
        <f t="shared" si="25"/>
        <v>0</v>
      </c>
      <c r="AG106" s="50">
        <f t="shared" si="26"/>
        <v>0</v>
      </c>
      <c r="AH106" s="50">
        <f t="shared" si="27"/>
        <v>0</v>
      </c>
      <c r="AI106" s="50">
        <f t="shared" si="28"/>
        <v>0</v>
      </c>
      <c r="AJ106" s="50">
        <f t="shared" si="29"/>
        <v>0</v>
      </c>
      <c r="AK106" s="51">
        <f t="shared" si="30"/>
        <v>0</v>
      </c>
      <c r="AL106" s="37" t="str">
        <f t="shared" si="31"/>
        <v>Er ontbreken nog enkele gegevens!</v>
      </c>
      <c r="AM106" s="11"/>
      <c r="AN106" s="98">
        <f t="shared" si="32"/>
        <v>0</v>
      </c>
      <c r="AV106" s="20">
        <f t="shared" si="33"/>
        <v>0</v>
      </c>
      <c r="AW106" s="11"/>
    </row>
    <row r="107" spans="1:49" ht="15.75" customHeight="1" x14ac:dyDescent="0.2">
      <c r="A107" s="45">
        <f>SUM($AV$12:AV107)</f>
        <v>0</v>
      </c>
      <c r="B107" s="119"/>
      <c r="C107" s="52"/>
      <c r="D107" s="52"/>
      <c r="E107" s="52"/>
      <c r="F107" s="53"/>
      <c r="G107" s="52"/>
      <c r="H107" s="52"/>
      <c r="I107" s="52"/>
      <c r="J107" s="54"/>
      <c r="K107" s="46"/>
      <c r="L107" s="156">
        <f>IF(K107=Organisatie!$E$20,1,0)</f>
        <v>0</v>
      </c>
      <c r="M107" s="156">
        <f>IF(K107=Organisatie!$D$21,1,0)</f>
        <v>0</v>
      </c>
      <c r="N107" s="156">
        <f>IF(K107=Organisatie!$D$22,1,0)</f>
        <v>0</v>
      </c>
      <c r="O107" s="156">
        <f>IF(K107=Organisatie!$D$23,1,0)</f>
        <v>0</v>
      </c>
      <c r="P107" s="156">
        <f t="shared" si="34"/>
        <v>0</v>
      </c>
      <c r="Q107" s="157">
        <f t="shared" si="35"/>
        <v>0</v>
      </c>
      <c r="R107" s="152">
        <f t="shared" si="36"/>
        <v>0</v>
      </c>
      <c r="S107" s="127"/>
      <c r="T107" s="153">
        <f t="shared" si="37"/>
        <v>0</v>
      </c>
      <c r="U107" s="154">
        <f t="shared" si="38"/>
        <v>0</v>
      </c>
      <c r="V107" s="155"/>
      <c r="W107" s="50">
        <f t="shared" si="20"/>
        <v>0</v>
      </c>
      <c r="X107" s="50">
        <f t="shared" si="21"/>
        <v>0</v>
      </c>
      <c r="Y107" s="31"/>
      <c r="Z107" s="22"/>
      <c r="AA107" s="37"/>
      <c r="AB107" s="31"/>
      <c r="AC107" s="50">
        <f t="shared" si="22"/>
        <v>0</v>
      </c>
      <c r="AD107" s="50">
        <f t="shared" si="23"/>
        <v>0</v>
      </c>
      <c r="AE107" s="50">
        <f t="shared" si="24"/>
        <v>0</v>
      </c>
      <c r="AF107" s="50">
        <f t="shared" si="25"/>
        <v>0</v>
      </c>
      <c r="AG107" s="50">
        <f t="shared" si="26"/>
        <v>0</v>
      </c>
      <c r="AH107" s="50">
        <f t="shared" si="27"/>
        <v>0</v>
      </c>
      <c r="AI107" s="50">
        <f t="shared" si="28"/>
        <v>0</v>
      </c>
      <c r="AJ107" s="50">
        <f t="shared" si="29"/>
        <v>0</v>
      </c>
      <c r="AK107" s="51">
        <f t="shared" si="30"/>
        <v>0</v>
      </c>
      <c r="AL107" s="37" t="str">
        <f t="shared" si="31"/>
        <v>Er ontbreken nog enkele gegevens!</v>
      </c>
      <c r="AM107" s="11"/>
      <c r="AN107" s="98">
        <f t="shared" si="32"/>
        <v>0</v>
      </c>
      <c r="AV107" s="20">
        <f t="shared" si="33"/>
        <v>0</v>
      </c>
      <c r="AW107" s="11"/>
    </row>
    <row r="108" spans="1:49" ht="15.75" customHeight="1" x14ac:dyDescent="0.2">
      <c r="A108" s="45">
        <f>SUM($AV$12:AV108)</f>
        <v>0</v>
      </c>
      <c r="B108" s="119"/>
      <c r="C108" s="52"/>
      <c r="D108" s="52"/>
      <c r="E108" s="52"/>
      <c r="F108" s="53"/>
      <c r="G108" s="52"/>
      <c r="H108" s="52"/>
      <c r="I108" s="52"/>
      <c r="J108" s="54"/>
      <c r="K108" s="46"/>
      <c r="L108" s="156">
        <f>IF(K108=Organisatie!$E$20,1,0)</f>
        <v>0</v>
      </c>
      <c r="M108" s="156">
        <f>IF(K108=Organisatie!$D$21,1,0)</f>
        <v>0</v>
      </c>
      <c r="N108" s="156">
        <f>IF(K108=Organisatie!$D$22,1,0)</f>
        <v>0</v>
      </c>
      <c r="O108" s="156">
        <f>IF(K108=Organisatie!$D$23,1,0)</f>
        <v>0</v>
      </c>
      <c r="P108" s="156">
        <f t="shared" si="34"/>
        <v>0</v>
      </c>
      <c r="Q108" s="157">
        <f t="shared" si="35"/>
        <v>0</v>
      </c>
      <c r="R108" s="152">
        <f t="shared" si="36"/>
        <v>0</v>
      </c>
      <c r="S108" s="127"/>
      <c r="T108" s="153">
        <f t="shared" si="37"/>
        <v>0</v>
      </c>
      <c r="U108" s="154">
        <f t="shared" si="38"/>
        <v>0</v>
      </c>
      <c r="V108" s="155"/>
      <c r="W108" s="50">
        <f t="shared" si="20"/>
        <v>0</v>
      </c>
      <c r="X108" s="50">
        <f t="shared" si="21"/>
        <v>0</v>
      </c>
      <c r="Y108" s="31"/>
      <c r="Z108" s="22"/>
      <c r="AA108" s="37"/>
      <c r="AB108" s="31"/>
      <c r="AC108" s="50">
        <f t="shared" si="22"/>
        <v>0</v>
      </c>
      <c r="AD108" s="50">
        <f t="shared" si="23"/>
        <v>0</v>
      </c>
      <c r="AE108" s="50">
        <f t="shared" si="24"/>
        <v>0</v>
      </c>
      <c r="AF108" s="50">
        <f t="shared" si="25"/>
        <v>0</v>
      </c>
      <c r="AG108" s="50">
        <f t="shared" si="26"/>
        <v>0</v>
      </c>
      <c r="AH108" s="50">
        <f t="shared" si="27"/>
        <v>0</v>
      </c>
      <c r="AI108" s="50">
        <f t="shared" si="28"/>
        <v>0</v>
      </c>
      <c r="AJ108" s="50">
        <f t="shared" si="29"/>
        <v>0</v>
      </c>
      <c r="AK108" s="51">
        <f t="shared" si="30"/>
        <v>0</v>
      </c>
      <c r="AL108" s="37" t="str">
        <f t="shared" si="31"/>
        <v>Er ontbreken nog enkele gegevens!</v>
      </c>
      <c r="AM108" s="11"/>
      <c r="AN108" s="98">
        <f t="shared" si="32"/>
        <v>0</v>
      </c>
      <c r="AV108" s="20">
        <f t="shared" si="33"/>
        <v>0</v>
      </c>
      <c r="AW108" s="11"/>
    </row>
    <row r="109" spans="1:49" ht="15.75" customHeight="1" x14ac:dyDescent="0.2">
      <c r="A109" s="45">
        <f>SUM($AV$12:AV109)</f>
        <v>0</v>
      </c>
      <c r="B109" s="119"/>
      <c r="C109" s="52"/>
      <c r="D109" s="52"/>
      <c r="E109" s="52"/>
      <c r="F109" s="53"/>
      <c r="G109" s="52"/>
      <c r="H109" s="52"/>
      <c r="I109" s="52"/>
      <c r="J109" s="54"/>
      <c r="K109" s="46"/>
      <c r="L109" s="156">
        <f>IF(K109=Organisatie!$E$20,1,0)</f>
        <v>0</v>
      </c>
      <c r="M109" s="156">
        <f>IF(K109=Organisatie!$D$21,1,0)</f>
        <v>0</v>
      </c>
      <c r="N109" s="156">
        <f>IF(K109=Organisatie!$D$22,1,0)</f>
        <v>0</v>
      </c>
      <c r="O109" s="156">
        <f>IF(K109=Organisatie!$D$23,1,0)</f>
        <v>0</v>
      </c>
      <c r="P109" s="156">
        <f t="shared" si="34"/>
        <v>0</v>
      </c>
      <c r="Q109" s="157">
        <f t="shared" si="35"/>
        <v>0</v>
      </c>
      <c r="R109" s="152">
        <f t="shared" si="36"/>
        <v>0</v>
      </c>
      <c r="S109" s="127"/>
      <c r="T109" s="153">
        <f t="shared" si="37"/>
        <v>0</v>
      </c>
      <c r="U109" s="154">
        <f t="shared" si="38"/>
        <v>0</v>
      </c>
      <c r="V109" s="155"/>
      <c r="W109" s="50">
        <f t="shared" si="20"/>
        <v>0</v>
      </c>
      <c r="X109" s="50">
        <f t="shared" si="21"/>
        <v>0</v>
      </c>
      <c r="Y109" s="31"/>
      <c r="Z109" s="22"/>
      <c r="AA109" s="37"/>
      <c r="AB109" s="31"/>
      <c r="AC109" s="50">
        <f t="shared" si="22"/>
        <v>0</v>
      </c>
      <c r="AD109" s="50">
        <f t="shared" si="23"/>
        <v>0</v>
      </c>
      <c r="AE109" s="50">
        <f t="shared" si="24"/>
        <v>0</v>
      </c>
      <c r="AF109" s="50">
        <f t="shared" si="25"/>
        <v>0</v>
      </c>
      <c r="AG109" s="50">
        <f t="shared" si="26"/>
        <v>0</v>
      </c>
      <c r="AH109" s="50">
        <f t="shared" si="27"/>
        <v>0</v>
      </c>
      <c r="AI109" s="50">
        <f t="shared" si="28"/>
        <v>0</v>
      </c>
      <c r="AJ109" s="50">
        <f t="shared" si="29"/>
        <v>0</v>
      </c>
      <c r="AK109" s="51">
        <f t="shared" si="30"/>
        <v>0</v>
      </c>
      <c r="AL109" s="37" t="str">
        <f t="shared" si="31"/>
        <v>Er ontbreken nog enkele gegevens!</v>
      </c>
      <c r="AM109" s="11"/>
      <c r="AN109" s="98">
        <f t="shared" si="32"/>
        <v>0</v>
      </c>
      <c r="AV109" s="20">
        <f t="shared" si="33"/>
        <v>0</v>
      </c>
      <c r="AW109" s="11"/>
    </row>
    <row r="110" spans="1:49" ht="15.75" customHeight="1" x14ac:dyDescent="0.2">
      <c r="A110" s="45">
        <f>SUM($AV$12:AV110)</f>
        <v>0</v>
      </c>
      <c r="B110" s="119"/>
      <c r="C110" s="52"/>
      <c r="D110" s="52"/>
      <c r="E110" s="52"/>
      <c r="F110" s="53"/>
      <c r="G110" s="52"/>
      <c r="H110" s="52"/>
      <c r="I110" s="52"/>
      <c r="J110" s="54"/>
      <c r="K110" s="46"/>
      <c r="L110" s="156">
        <f>IF(K110=Organisatie!$E$20,1,0)</f>
        <v>0</v>
      </c>
      <c r="M110" s="156">
        <f>IF(K110=Organisatie!$D$21,1,0)</f>
        <v>0</v>
      </c>
      <c r="N110" s="156">
        <f>IF(K110=Organisatie!$D$22,1,0)</f>
        <v>0</v>
      </c>
      <c r="O110" s="156">
        <f>IF(K110=Organisatie!$D$23,1,0)</f>
        <v>0</v>
      </c>
      <c r="P110" s="156">
        <f t="shared" si="34"/>
        <v>0</v>
      </c>
      <c r="Q110" s="157">
        <f t="shared" si="35"/>
        <v>0</v>
      </c>
      <c r="R110" s="152">
        <f t="shared" si="36"/>
        <v>0</v>
      </c>
      <c r="S110" s="127"/>
      <c r="T110" s="153">
        <f t="shared" si="37"/>
        <v>0</v>
      </c>
      <c r="U110" s="154">
        <f t="shared" si="38"/>
        <v>0</v>
      </c>
      <c r="V110" s="155"/>
      <c r="W110" s="50">
        <f t="shared" si="20"/>
        <v>0</v>
      </c>
      <c r="X110" s="50">
        <f t="shared" si="21"/>
        <v>0</v>
      </c>
      <c r="Y110" s="31"/>
      <c r="Z110" s="22"/>
      <c r="AA110" s="37"/>
      <c r="AB110" s="31"/>
      <c r="AC110" s="50">
        <f t="shared" si="22"/>
        <v>0</v>
      </c>
      <c r="AD110" s="50">
        <f t="shared" si="23"/>
        <v>0</v>
      </c>
      <c r="AE110" s="50">
        <f t="shared" si="24"/>
        <v>0</v>
      </c>
      <c r="AF110" s="50">
        <f t="shared" si="25"/>
        <v>0</v>
      </c>
      <c r="AG110" s="50">
        <f t="shared" si="26"/>
        <v>0</v>
      </c>
      <c r="AH110" s="50">
        <f t="shared" si="27"/>
        <v>0</v>
      </c>
      <c r="AI110" s="50">
        <f t="shared" si="28"/>
        <v>0</v>
      </c>
      <c r="AJ110" s="50">
        <f t="shared" si="29"/>
        <v>0</v>
      </c>
      <c r="AK110" s="51">
        <f t="shared" si="30"/>
        <v>0</v>
      </c>
      <c r="AL110" s="37" t="str">
        <f t="shared" si="31"/>
        <v>Er ontbreken nog enkele gegevens!</v>
      </c>
      <c r="AM110" s="11"/>
      <c r="AN110" s="98">
        <f t="shared" si="32"/>
        <v>0</v>
      </c>
      <c r="AV110" s="20">
        <f t="shared" si="33"/>
        <v>0</v>
      </c>
      <c r="AW110" s="11"/>
    </row>
    <row r="111" spans="1:49" ht="15.75" customHeight="1" x14ac:dyDescent="0.2">
      <c r="A111" s="45">
        <f>SUM($AV$12:AV111)</f>
        <v>0</v>
      </c>
      <c r="B111" s="119"/>
      <c r="C111" s="52"/>
      <c r="D111" s="52"/>
      <c r="E111" s="52"/>
      <c r="F111" s="53"/>
      <c r="G111" s="52"/>
      <c r="H111" s="52"/>
      <c r="I111" s="52"/>
      <c r="J111" s="54"/>
      <c r="K111" s="46"/>
      <c r="L111" s="156">
        <f>IF(K111=Organisatie!$E$20,1,0)</f>
        <v>0</v>
      </c>
      <c r="M111" s="156">
        <f>IF(K111=Organisatie!$D$21,1,0)</f>
        <v>0</v>
      </c>
      <c r="N111" s="156">
        <f>IF(K111=Organisatie!$D$22,1,0)</f>
        <v>0</v>
      </c>
      <c r="O111" s="156">
        <f>IF(K111=Organisatie!$D$23,1,0)</f>
        <v>0</v>
      </c>
      <c r="P111" s="156">
        <f t="shared" si="34"/>
        <v>0</v>
      </c>
      <c r="Q111" s="157">
        <f t="shared" si="35"/>
        <v>0</v>
      </c>
      <c r="R111" s="152">
        <f t="shared" si="36"/>
        <v>0</v>
      </c>
      <c r="S111" s="127"/>
      <c r="T111" s="153">
        <f t="shared" si="37"/>
        <v>0</v>
      </c>
      <c r="U111" s="154">
        <f t="shared" si="38"/>
        <v>0</v>
      </c>
      <c r="V111" s="155"/>
      <c r="W111" s="50">
        <f t="shared" si="20"/>
        <v>0</v>
      </c>
      <c r="X111" s="50">
        <f t="shared" si="21"/>
        <v>0</v>
      </c>
      <c r="Y111" s="31"/>
      <c r="Z111" s="22"/>
      <c r="AA111" s="37"/>
      <c r="AB111" s="31"/>
      <c r="AC111" s="50">
        <f t="shared" si="22"/>
        <v>0</v>
      </c>
      <c r="AD111" s="50">
        <f t="shared" si="23"/>
        <v>0</v>
      </c>
      <c r="AE111" s="50">
        <f t="shared" si="24"/>
        <v>0</v>
      </c>
      <c r="AF111" s="50">
        <f t="shared" si="25"/>
        <v>0</v>
      </c>
      <c r="AG111" s="50">
        <f t="shared" si="26"/>
        <v>0</v>
      </c>
      <c r="AH111" s="50">
        <f t="shared" si="27"/>
        <v>0</v>
      </c>
      <c r="AI111" s="50">
        <f t="shared" si="28"/>
        <v>0</v>
      </c>
      <c r="AJ111" s="50">
        <f t="shared" si="29"/>
        <v>0</v>
      </c>
      <c r="AK111" s="51">
        <f t="shared" si="30"/>
        <v>0</v>
      </c>
      <c r="AL111" s="37" t="str">
        <f t="shared" si="31"/>
        <v>Er ontbreken nog enkele gegevens!</v>
      </c>
      <c r="AM111" s="11"/>
      <c r="AN111" s="98">
        <f t="shared" si="32"/>
        <v>0</v>
      </c>
      <c r="AV111" s="20">
        <f t="shared" si="33"/>
        <v>0</v>
      </c>
      <c r="AW111" s="11"/>
    </row>
    <row r="112" spans="1:49" ht="15.75" customHeight="1" x14ac:dyDescent="0.2">
      <c r="A112" s="45">
        <f>SUM($AV$12:AV112)</f>
        <v>0</v>
      </c>
      <c r="B112" s="119"/>
      <c r="C112" s="52"/>
      <c r="D112" s="52"/>
      <c r="E112" s="52"/>
      <c r="F112" s="53"/>
      <c r="G112" s="52"/>
      <c r="H112" s="52"/>
      <c r="I112" s="52"/>
      <c r="J112" s="54"/>
      <c r="K112" s="46"/>
      <c r="L112" s="156">
        <f>IF(K112=Organisatie!$E$20,1,0)</f>
        <v>0</v>
      </c>
      <c r="M112" s="156">
        <f>IF(K112=Organisatie!$D$21,1,0)</f>
        <v>0</v>
      </c>
      <c r="N112" s="156">
        <f>IF(K112=Organisatie!$D$22,1,0)</f>
        <v>0</v>
      </c>
      <c r="O112" s="156">
        <f>IF(K112=Organisatie!$D$23,1,0)</f>
        <v>0</v>
      </c>
      <c r="P112" s="156">
        <f t="shared" si="34"/>
        <v>0</v>
      </c>
      <c r="Q112" s="157">
        <f t="shared" si="35"/>
        <v>0</v>
      </c>
      <c r="R112" s="152">
        <f t="shared" si="36"/>
        <v>0</v>
      </c>
      <c r="S112" s="127"/>
      <c r="T112" s="153">
        <f t="shared" si="37"/>
        <v>0</v>
      </c>
      <c r="U112" s="154">
        <f t="shared" si="38"/>
        <v>0</v>
      </c>
      <c r="V112" s="155"/>
      <c r="W112" s="50">
        <f t="shared" si="20"/>
        <v>0</v>
      </c>
      <c r="X112" s="50">
        <f t="shared" si="21"/>
        <v>0</v>
      </c>
      <c r="Y112" s="31"/>
      <c r="Z112" s="22"/>
      <c r="AA112" s="37"/>
      <c r="AB112" s="31"/>
      <c r="AC112" s="50">
        <f t="shared" si="22"/>
        <v>0</v>
      </c>
      <c r="AD112" s="50">
        <f t="shared" si="23"/>
        <v>0</v>
      </c>
      <c r="AE112" s="50">
        <f t="shared" si="24"/>
        <v>0</v>
      </c>
      <c r="AF112" s="50">
        <f t="shared" si="25"/>
        <v>0</v>
      </c>
      <c r="AG112" s="50">
        <f t="shared" si="26"/>
        <v>0</v>
      </c>
      <c r="AH112" s="50">
        <f t="shared" si="27"/>
        <v>0</v>
      </c>
      <c r="AI112" s="50">
        <f t="shared" si="28"/>
        <v>0</v>
      </c>
      <c r="AJ112" s="50">
        <f t="shared" si="29"/>
        <v>0</v>
      </c>
      <c r="AK112" s="51">
        <f t="shared" si="30"/>
        <v>0</v>
      </c>
      <c r="AL112" s="37" t="str">
        <f t="shared" si="31"/>
        <v>Er ontbreken nog enkele gegevens!</v>
      </c>
      <c r="AM112" s="11"/>
      <c r="AN112" s="98">
        <f t="shared" si="32"/>
        <v>0</v>
      </c>
      <c r="AV112" s="20">
        <f t="shared" si="33"/>
        <v>0</v>
      </c>
      <c r="AW112" s="11"/>
    </row>
    <row r="113" spans="1:49" ht="15.75" customHeight="1" x14ac:dyDescent="0.2">
      <c r="A113" s="45">
        <f>SUM($AV$12:AV113)</f>
        <v>0</v>
      </c>
      <c r="B113" s="119"/>
      <c r="C113" s="52"/>
      <c r="D113" s="52"/>
      <c r="E113" s="52"/>
      <c r="F113" s="53"/>
      <c r="G113" s="52"/>
      <c r="H113" s="52"/>
      <c r="I113" s="52"/>
      <c r="J113" s="54"/>
      <c r="K113" s="46"/>
      <c r="L113" s="156">
        <f>IF(K113=Organisatie!$E$20,1,0)</f>
        <v>0</v>
      </c>
      <c r="M113" s="156">
        <f>IF(K113=Organisatie!$D$21,1,0)</f>
        <v>0</v>
      </c>
      <c r="N113" s="156">
        <f>IF(K113=Organisatie!$D$22,1,0)</f>
        <v>0</v>
      </c>
      <c r="O113" s="156">
        <f>IF(K113=Organisatie!$D$23,1,0)</f>
        <v>0</v>
      </c>
      <c r="P113" s="156">
        <f t="shared" si="34"/>
        <v>0</v>
      </c>
      <c r="Q113" s="157">
        <f t="shared" si="35"/>
        <v>0</v>
      </c>
      <c r="R113" s="152">
        <f t="shared" si="36"/>
        <v>0</v>
      </c>
      <c r="S113" s="127"/>
      <c r="T113" s="153">
        <f t="shared" si="37"/>
        <v>0</v>
      </c>
      <c r="U113" s="154">
        <f t="shared" si="38"/>
        <v>0</v>
      </c>
      <c r="V113" s="155"/>
      <c r="W113" s="50">
        <f t="shared" si="20"/>
        <v>0</v>
      </c>
      <c r="X113" s="50">
        <f t="shared" si="21"/>
        <v>0</v>
      </c>
      <c r="Y113" s="57"/>
      <c r="Z113" s="22"/>
      <c r="AA113" s="37"/>
      <c r="AB113" s="31"/>
      <c r="AC113" s="50">
        <f t="shared" si="22"/>
        <v>0</v>
      </c>
      <c r="AD113" s="50">
        <f t="shared" si="23"/>
        <v>0</v>
      </c>
      <c r="AE113" s="50">
        <f t="shared" si="24"/>
        <v>0</v>
      </c>
      <c r="AF113" s="50">
        <f t="shared" si="25"/>
        <v>0</v>
      </c>
      <c r="AG113" s="50">
        <f t="shared" si="26"/>
        <v>0</v>
      </c>
      <c r="AH113" s="50">
        <f t="shared" si="27"/>
        <v>0</v>
      </c>
      <c r="AI113" s="50">
        <f t="shared" si="28"/>
        <v>0</v>
      </c>
      <c r="AJ113" s="50">
        <f t="shared" si="29"/>
        <v>0</v>
      </c>
      <c r="AK113" s="51">
        <f t="shared" si="30"/>
        <v>0</v>
      </c>
      <c r="AL113" s="37" t="str">
        <f t="shared" si="31"/>
        <v>Er ontbreken nog enkele gegevens!</v>
      </c>
      <c r="AM113" s="11"/>
      <c r="AN113" s="98">
        <f t="shared" si="32"/>
        <v>0</v>
      </c>
      <c r="AV113" s="20">
        <f t="shared" si="33"/>
        <v>0</v>
      </c>
      <c r="AW113" s="11"/>
    </row>
    <row r="114" spans="1:49" ht="15.75" customHeight="1" x14ac:dyDescent="0.2">
      <c r="A114" s="45">
        <f>SUM($AV$12:AV114)</f>
        <v>0</v>
      </c>
      <c r="B114" s="119"/>
      <c r="C114" s="52"/>
      <c r="D114" s="52"/>
      <c r="E114" s="52"/>
      <c r="F114" s="53"/>
      <c r="G114" s="52"/>
      <c r="H114" s="52"/>
      <c r="I114" s="52"/>
      <c r="J114" s="54"/>
      <c r="K114" s="46"/>
      <c r="L114" s="156">
        <f>IF(K114=Organisatie!$E$20,1,0)</f>
        <v>0</v>
      </c>
      <c r="M114" s="156">
        <f>IF(K114=Organisatie!$D$21,1,0)</f>
        <v>0</v>
      </c>
      <c r="N114" s="156">
        <f>IF(K114=Organisatie!$D$22,1,0)</f>
        <v>0</v>
      </c>
      <c r="O114" s="156">
        <f>IF(K114=Organisatie!$D$23,1,0)</f>
        <v>0</v>
      </c>
      <c r="P114" s="156">
        <f t="shared" si="34"/>
        <v>0</v>
      </c>
      <c r="Q114" s="157">
        <f t="shared" si="35"/>
        <v>0</v>
      </c>
      <c r="R114" s="152">
        <f t="shared" si="36"/>
        <v>0</v>
      </c>
      <c r="S114" s="127"/>
      <c r="T114" s="153">
        <f t="shared" si="37"/>
        <v>0</v>
      </c>
      <c r="U114" s="154">
        <f t="shared" si="38"/>
        <v>0</v>
      </c>
      <c r="V114" s="155"/>
      <c r="W114" s="50">
        <f t="shared" si="20"/>
        <v>0</v>
      </c>
      <c r="X114" s="50">
        <f t="shared" si="21"/>
        <v>0</v>
      </c>
      <c r="Y114" s="31"/>
      <c r="Z114" s="22"/>
      <c r="AA114" s="37"/>
      <c r="AB114" s="31"/>
      <c r="AC114" s="50">
        <f t="shared" si="22"/>
        <v>0</v>
      </c>
      <c r="AD114" s="50">
        <f t="shared" si="23"/>
        <v>0</v>
      </c>
      <c r="AE114" s="50">
        <f t="shared" si="24"/>
        <v>0</v>
      </c>
      <c r="AF114" s="50">
        <f t="shared" si="25"/>
        <v>0</v>
      </c>
      <c r="AG114" s="50">
        <f t="shared" si="26"/>
        <v>0</v>
      </c>
      <c r="AH114" s="50">
        <f t="shared" si="27"/>
        <v>0</v>
      </c>
      <c r="AI114" s="50">
        <f t="shared" si="28"/>
        <v>0</v>
      </c>
      <c r="AJ114" s="50">
        <f t="shared" si="29"/>
        <v>0</v>
      </c>
      <c r="AK114" s="51">
        <f t="shared" si="30"/>
        <v>0</v>
      </c>
      <c r="AL114" s="37" t="str">
        <f t="shared" si="31"/>
        <v>Er ontbreken nog enkele gegevens!</v>
      </c>
      <c r="AM114" s="11"/>
      <c r="AN114" s="98">
        <f t="shared" si="32"/>
        <v>0</v>
      </c>
      <c r="AV114" s="20">
        <f t="shared" si="33"/>
        <v>0</v>
      </c>
      <c r="AW114" s="11"/>
    </row>
    <row r="115" spans="1:49" ht="15.75" customHeight="1" x14ac:dyDescent="0.2">
      <c r="A115" s="45">
        <f>SUM($AV$12:AV115)</f>
        <v>0</v>
      </c>
      <c r="B115" s="119"/>
      <c r="C115" s="52"/>
      <c r="D115" s="52"/>
      <c r="E115" s="52"/>
      <c r="F115" s="53"/>
      <c r="G115" s="52"/>
      <c r="H115" s="52"/>
      <c r="I115" s="52"/>
      <c r="J115" s="54"/>
      <c r="K115" s="46"/>
      <c r="L115" s="156">
        <f>IF(K115=Organisatie!$E$20,1,0)</f>
        <v>0</v>
      </c>
      <c r="M115" s="156">
        <f>IF(K115=Organisatie!$D$21,1,0)</f>
        <v>0</v>
      </c>
      <c r="N115" s="156">
        <f>IF(K115=Organisatie!$D$22,1,0)</f>
        <v>0</v>
      </c>
      <c r="O115" s="156">
        <f>IF(K115=Organisatie!$D$23,1,0)</f>
        <v>0</v>
      </c>
      <c r="P115" s="156">
        <f t="shared" si="34"/>
        <v>0</v>
      </c>
      <c r="Q115" s="157">
        <f t="shared" si="35"/>
        <v>0</v>
      </c>
      <c r="R115" s="152">
        <f t="shared" si="36"/>
        <v>0</v>
      </c>
      <c r="S115" s="127"/>
      <c r="T115" s="153">
        <f t="shared" si="37"/>
        <v>0</v>
      </c>
      <c r="U115" s="154">
        <f t="shared" si="38"/>
        <v>0</v>
      </c>
      <c r="V115" s="155"/>
      <c r="W115" s="50">
        <f t="shared" si="20"/>
        <v>0</v>
      </c>
      <c r="X115" s="50">
        <f t="shared" si="21"/>
        <v>0</v>
      </c>
      <c r="Y115" s="31"/>
      <c r="Z115" s="22"/>
      <c r="AA115" s="37"/>
      <c r="AB115" s="31"/>
      <c r="AC115" s="50">
        <f t="shared" si="22"/>
        <v>0</v>
      </c>
      <c r="AD115" s="50">
        <f t="shared" si="23"/>
        <v>0</v>
      </c>
      <c r="AE115" s="50">
        <f t="shared" si="24"/>
        <v>0</v>
      </c>
      <c r="AF115" s="50">
        <f t="shared" si="25"/>
        <v>0</v>
      </c>
      <c r="AG115" s="50">
        <f t="shared" si="26"/>
        <v>0</v>
      </c>
      <c r="AH115" s="50">
        <f t="shared" si="27"/>
        <v>0</v>
      </c>
      <c r="AI115" s="50">
        <f t="shared" si="28"/>
        <v>0</v>
      </c>
      <c r="AJ115" s="50">
        <f t="shared" si="29"/>
        <v>0</v>
      </c>
      <c r="AK115" s="51">
        <f t="shared" si="30"/>
        <v>0</v>
      </c>
      <c r="AL115" s="37" t="str">
        <f t="shared" si="31"/>
        <v>Er ontbreken nog enkele gegevens!</v>
      </c>
      <c r="AM115" s="11"/>
      <c r="AN115" s="98">
        <f t="shared" si="32"/>
        <v>0</v>
      </c>
      <c r="AV115" s="20">
        <f t="shared" si="33"/>
        <v>0</v>
      </c>
      <c r="AW115" s="11"/>
    </row>
    <row r="116" spans="1:49" ht="15.75" customHeight="1" x14ac:dyDescent="0.2">
      <c r="A116" s="45">
        <f>SUM($AV$12:AV116)</f>
        <v>0</v>
      </c>
      <c r="B116" s="119"/>
      <c r="C116" s="52"/>
      <c r="D116" s="52"/>
      <c r="E116" s="52"/>
      <c r="F116" s="53"/>
      <c r="G116" s="52"/>
      <c r="H116" s="52"/>
      <c r="I116" s="52"/>
      <c r="J116" s="54"/>
      <c r="K116" s="46"/>
      <c r="L116" s="156">
        <f>IF(K116=Organisatie!$E$20,1,0)</f>
        <v>0</v>
      </c>
      <c r="M116" s="156">
        <f>IF(K116=Organisatie!$D$21,1,0)</f>
        <v>0</v>
      </c>
      <c r="N116" s="156">
        <f>IF(K116=Organisatie!$D$22,1,0)</f>
        <v>0</v>
      </c>
      <c r="O116" s="156">
        <f>IF(K116=Organisatie!$D$23,1,0)</f>
        <v>0</v>
      </c>
      <c r="P116" s="156">
        <f t="shared" si="34"/>
        <v>0</v>
      </c>
      <c r="Q116" s="157">
        <f t="shared" si="35"/>
        <v>0</v>
      </c>
      <c r="R116" s="152">
        <f t="shared" si="36"/>
        <v>0</v>
      </c>
      <c r="S116" s="127"/>
      <c r="T116" s="153">
        <f t="shared" si="37"/>
        <v>0</v>
      </c>
      <c r="U116" s="154">
        <f t="shared" si="38"/>
        <v>0</v>
      </c>
      <c r="V116" s="155"/>
      <c r="W116" s="50">
        <f t="shared" si="20"/>
        <v>0</v>
      </c>
      <c r="X116" s="50">
        <f t="shared" si="21"/>
        <v>0</v>
      </c>
      <c r="Y116" s="31"/>
      <c r="Z116" s="22"/>
      <c r="AA116" s="37"/>
      <c r="AB116" s="31"/>
      <c r="AC116" s="50">
        <f t="shared" si="22"/>
        <v>0</v>
      </c>
      <c r="AD116" s="50">
        <f t="shared" si="23"/>
        <v>0</v>
      </c>
      <c r="AE116" s="50">
        <f t="shared" si="24"/>
        <v>0</v>
      </c>
      <c r="AF116" s="50">
        <f t="shared" si="25"/>
        <v>0</v>
      </c>
      <c r="AG116" s="50">
        <f t="shared" si="26"/>
        <v>0</v>
      </c>
      <c r="AH116" s="50">
        <f t="shared" si="27"/>
        <v>0</v>
      </c>
      <c r="AI116" s="50">
        <f t="shared" si="28"/>
        <v>0</v>
      </c>
      <c r="AJ116" s="50">
        <f t="shared" si="29"/>
        <v>0</v>
      </c>
      <c r="AK116" s="51">
        <f t="shared" si="30"/>
        <v>0</v>
      </c>
      <c r="AL116" s="37" t="str">
        <f t="shared" si="31"/>
        <v>Er ontbreken nog enkele gegevens!</v>
      </c>
      <c r="AM116" s="11"/>
      <c r="AN116" s="98">
        <f t="shared" si="32"/>
        <v>0</v>
      </c>
      <c r="AV116" s="20">
        <f t="shared" si="33"/>
        <v>0</v>
      </c>
      <c r="AW116" s="11"/>
    </row>
    <row r="117" spans="1:49" ht="15.75" customHeight="1" x14ac:dyDescent="0.2">
      <c r="A117" s="45">
        <f>SUM($AV$12:AV117)</f>
        <v>0</v>
      </c>
      <c r="B117" s="119"/>
      <c r="C117" s="52"/>
      <c r="D117" s="52"/>
      <c r="E117" s="52"/>
      <c r="F117" s="53"/>
      <c r="G117" s="52"/>
      <c r="H117" s="52"/>
      <c r="I117" s="52"/>
      <c r="J117" s="54"/>
      <c r="K117" s="46"/>
      <c r="L117" s="156">
        <f>IF(K117=Organisatie!$E$20,1,0)</f>
        <v>0</v>
      </c>
      <c r="M117" s="156">
        <f>IF(K117=Organisatie!$D$21,1,0)</f>
        <v>0</v>
      </c>
      <c r="N117" s="156">
        <f>IF(K117=Organisatie!$D$22,1,0)</f>
        <v>0</v>
      </c>
      <c r="O117" s="156">
        <f>IF(K117=Organisatie!$D$23,1,0)</f>
        <v>0</v>
      </c>
      <c r="P117" s="156">
        <f t="shared" si="34"/>
        <v>0</v>
      </c>
      <c r="Q117" s="157">
        <f t="shared" si="35"/>
        <v>0</v>
      </c>
      <c r="R117" s="152">
        <f t="shared" si="36"/>
        <v>0</v>
      </c>
      <c r="S117" s="127"/>
      <c r="T117" s="153">
        <f t="shared" si="37"/>
        <v>0</v>
      </c>
      <c r="U117" s="154">
        <f t="shared" si="38"/>
        <v>0</v>
      </c>
      <c r="V117" s="155"/>
      <c r="W117" s="50">
        <f t="shared" si="20"/>
        <v>0</v>
      </c>
      <c r="X117" s="50">
        <f t="shared" si="21"/>
        <v>0</v>
      </c>
      <c r="Y117" s="31"/>
      <c r="Z117" s="22"/>
      <c r="AA117" s="37"/>
      <c r="AB117" s="31"/>
      <c r="AC117" s="50">
        <f t="shared" si="22"/>
        <v>0</v>
      </c>
      <c r="AD117" s="50">
        <f t="shared" si="23"/>
        <v>0</v>
      </c>
      <c r="AE117" s="50">
        <f t="shared" si="24"/>
        <v>0</v>
      </c>
      <c r="AF117" s="50">
        <f t="shared" si="25"/>
        <v>0</v>
      </c>
      <c r="AG117" s="50">
        <f t="shared" si="26"/>
        <v>0</v>
      </c>
      <c r="AH117" s="50">
        <f t="shared" si="27"/>
        <v>0</v>
      </c>
      <c r="AI117" s="50">
        <f t="shared" si="28"/>
        <v>0</v>
      </c>
      <c r="AJ117" s="50">
        <f t="shared" si="29"/>
        <v>0</v>
      </c>
      <c r="AK117" s="51">
        <f t="shared" si="30"/>
        <v>0</v>
      </c>
      <c r="AL117" s="37" t="str">
        <f t="shared" si="31"/>
        <v>Er ontbreken nog enkele gegevens!</v>
      </c>
      <c r="AM117" s="11"/>
      <c r="AN117" s="98">
        <f t="shared" si="32"/>
        <v>0</v>
      </c>
      <c r="AV117" s="20">
        <f t="shared" si="33"/>
        <v>0</v>
      </c>
      <c r="AW117" s="11"/>
    </row>
    <row r="118" spans="1:49" ht="15.75" customHeight="1" x14ac:dyDescent="0.2">
      <c r="A118" s="45">
        <f>SUM($AV$12:AV118)</f>
        <v>0</v>
      </c>
      <c r="B118" s="119"/>
      <c r="C118" s="52"/>
      <c r="D118" s="52"/>
      <c r="E118" s="52"/>
      <c r="F118" s="53"/>
      <c r="G118" s="52"/>
      <c r="H118" s="52"/>
      <c r="I118" s="52"/>
      <c r="J118" s="54"/>
      <c r="K118" s="46"/>
      <c r="L118" s="156">
        <f>IF(K118=Organisatie!$E$20,1,0)</f>
        <v>0</v>
      </c>
      <c r="M118" s="156">
        <f>IF(K118=Organisatie!$D$21,1,0)</f>
        <v>0</v>
      </c>
      <c r="N118" s="156">
        <f>IF(K118=Organisatie!$D$22,1,0)</f>
        <v>0</v>
      </c>
      <c r="O118" s="156">
        <f>IF(K118=Organisatie!$D$23,1,0)</f>
        <v>0</v>
      </c>
      <c r="P118" s="156">
        <f t="shared" si="34"/>
        <v>0</v>
      </c>
      <c r="Q118" s="157">
        <f t="shared" si="35"/>
        <v>0</v>
      </c>
      <c r="R118" s="152">
        <f t="shared" si="36"/>
        <v>0</v>
      </c>
      <c r="S118" s="127"/>
      <c r="T118" s="153">
        <f t="shared" si="37"/>
        <v>0</v>
      </c>
      <c r="U118" s="154">
        <f t="shared" si="38"/>
        <v>0</v>
      </c>
      <c r="V118" s="155"/>
      <c r="W118" s="50">
        <f t="shared" si="20"/>
        <v>0</v>
      </c>
      <c r="X118" s="50">
        <f t="shared" si="21"/>
        <v>0</v>
      </c>
      <c r="Y118" s="31"/>
      <c r="Z118" s="22"/>
      <c r="AA118" s="37"/>
      <c r="AB118" s="31"/>
      <c r="AC118" s="50">
        <f t="shared" si="22"/>
        <v>0</v>
      </c>
      <c r="AD118" s="50">
        <f t="shared" si="23"/>
        <v>0</v>
      </c>
      <c r="AE118" s="50">
        <f t="shared" si="24"/>
        <v>0</v>
      </c>
      <c r="AF118" s="50">
        <f t="shared" si="25"/>
        <v>0</v>
      </c>
      <c r="AG118" s="50">
        <f t="shared" si="26"/>
        <v>0</v>
      </c>
      <c r="AH118" s="50">
        <f t="shared" si="27"/>
        <v>0</v>
      </c>
      <c r="AI118" s="50">
        <f t="shared" si="28"/>
        <v>0</v>
      </c>
      <c r="AJ118" s="50">
        <f t="shared" si="29"/>
        <v>0</v>
      </c>
      <c r="AK118" s="51">
        <f t="shared" si="30"/>
        <v>0</v>
      </c>
      <c r="AL118" s="37" t="str">
        <f t="shared" si="31"/>
        <v>Er ontbreken nog enkele gegevens!</v>
      </c>
      <c r="AM118" s="11"/>
      <c r="AN118" s="98">
        <f t="shared" si="32"/>
        <v>0</v>
      </c>
      <c r="AV118" s="20">
        <f t="shared" si="33"/>
        <v>0</v>
      </c>
      <c r="AW118" s="11"/>
    </row>
    <row r="119" spans="1:49" ht="15.75" customHeight="1" x14ac:dyDescent="0.2">
      <c r="A119" s="45">
        <f>SUM($AV$12:AV119)</f>
        <v>0</v>
      </c>
      <c r="B119" s="119"/>
      <c r="C119" s="52"/>
      <c r="D119" s="52"/>
      <c r="E119" s="52"/>
      <c r="F119" s="53"/>
      <c r="G119" s="52"/>
      <c r="H119" s="52"/>
      <c r="I119" s="52"/>
      <c r="J119" s="54"/>
      <c r="K119" s="46"/>
      <c r="L119" s="156">
        <f>IF(K119=Organisatie!$E$20,1,0)</f>
        <v>0</v>
      </c>
      <c r="M119" s="156">
        <f>IF(K119=Organisatie!$D$21,1,0)</f>
        <v>0</v>
      </c>
      <c r="N119" s="156">
        <f>IF(K119=Organisatie!$D$22,1,0)</f>
        <v>0</v>
      </c>
      <c r="O119" s="156">
        <f>IF(K119=Organisatie!$D$23,1,0)</f>
        <v>0</v>
      </c>
      <c r="P119" s="156">
        <f t="shared" si="34"/>
        <v>0</v>
      </c>
      <c r="Q119" s="157">
        <f t="shared" si="35"/>
        <v>0</v>
      </c>
      <c r="R119" s="152">
        <f t="shared" si="36"/>
        <v>0</v>
      </c>
      <c r="S119" s="127"/>
      <c r="T119" s="153">
        <f t="shared" si="37"/>
        <v>0</v>
      </c>
      <c r="U119" s="154">
        <f t="shared" si="38"/>
        <v>0</v>
      </c>
      <c r="V119" s="155"/>
      <c r="W119" s="50">
        <f t="shared" si="20"/>
        <v>0</v>
      </c>
      <c r="X119" s="50">
        <f t="shared" si="21"/>
        <v>0</v>
      </c>
      <c r="Y119" s="22"/>
      <c r="Z119" s="22"/>
      <c r="AA119" s="37"/>
      <c r="AB119" s="31"/>
      <c r="AC119" s="50">
        <f t="shared" si="22"/>
        <v>0</v>
      </c>
      <c r="AD119" s="50">
        <f t="shared" si="23"/>
        <v>0</v>
      </c>
      <c r="AE119" s="50">
        <f t="shared" si="24"/>
        <v>0</v>
      </c>
      <c r="AF119" s="50">
        <f t="shared" si="25"/>
        <v>0</v>
      </c>
      <c r="AG119" s="50">
        <f t="shared" si="26"/>
        <v>0</v>
      </c>
      <c r="AH119" s="50">
        <f t="shared" si="27"/>
        <v>0</v>
      </c>
      <c r="AI119" s="50">
        <f t="shared" si="28"/>
        <v>0</v>
      </c>
      <c r="AJ119" s="50">
        <f t="shared" si="29"/>
        <v>0</v>
      </c>
      <c r="AK119" s="51">
        <f t="shared" si="30"/>
        <v>0</v>
      </c>
      <c r="AL119" s="37" t="str">
        <f t="shared" si="31"/>
        <v>Er ontbreken nog enkele gegevens!</v>
      </c>
      <c r="AM119" s="11"/>
      <c r="AN119" s="98">
        <f t="shared" si="32"/>
        <v>0</v>
      </c>
      <c r="AV119" s="20">
        <f t="shared" si="33"/>
        <v>0</v>
      </c>
      <c r="AW119" s="11"/>
    </row>
    <row r="120" spans="1:49" ht="15.75" customHeight="1" x14ac:dyDescent="0.2">
      <c r="A120" s="45">
        <f>SUM($AV$12:AV120)</f>
        <v>0</v>
      </c>
      <c r="B120" s="119"/>
      <c r="C120" s="52"/>
      <c r="D120" s="52"/>
      <c r="E120" s="52"/>
      <c r="F120" s="53"/>
      <c r="G120" s="52"/>
      <c r="H120" s="52"/>
      <c r="I120" s="52"/>
      <c r="J120" s="54"/>
      <c r="K120" s="46"/>
      <c r="L120" s="156">
        <f>IF(K120=Organisatie!$E$20,1,0)</f>
        <v>0</v>
      </c>
      <c r="M120" s="156">
        <f>IF(K120=Organisatie!$D$21,1,0)</f>
        <v>0</v>
      </c>
      <c r="N120" s="156">
        <f>IF(K120=Organisatie!$D$22,1,0)</f>
        <v>0</v>
      </c>
      <c r="O120" s="156">
        <f>IF(K120=Organisatie!$D$23,1,0)</f>
        <v>0</v>
      </c>
      <c r="P120" s="156">
        <f t="shared" si="34"/>
        <v>0</v>
      </c>
      <c r="Q120" s="157">
        <f t="shared" si="35"/>
        <v>0</v>
      </c>
      <c r="R120" s="152">
        <f t="shared" si="36"/>
        <v>0</v>
      </c>
      <c r="S120" s="127"/>
      <c r="T120" s="153">
        <f t="shared" si="37"/>
        <v>0</v>
      </c>
      <c r="U120" s="154">
        <f t="shared" si="38"/>
        <v>0</v>
      </c>
      <c r="V120" s="155"/>
      <c r="W120" s="50">
        <f t="shared" si="20"/>
        <v>0</v>
      </c>
      <c r="X120" s="50">
        <f t="shared" si="21"/>
        <v>0</v>
      </c>
      <c r="Y120" s="22"/>
      <c r="Z120" s="22"/>
      <c r="AA120" s="37"/>
      <c r="AB120" s="31"/>
      <c r="AC120" s="50">
        <f t="shared" si="22"/>
        <v>0</v>
      </c>
      <c r="AD120" s="50">
        <f t="shared" si="23"/>
        <v>0</v>
      </c>
      <c r="AE120" s="50">
        <f t="shared" si="24"/>
        <v>0</v>
      </c>
      <c r="AF120" s="50">
        <f t="shared" si="25"/>
        <v>0</v>
      </c>
      <c r="AG120" s="50">
        <f t="shared" si="26"/>
        <v>0</v>
      </c>
      <c r="AH120" s="50">
        <f t="shared" si="27"/>
        <v>0</v>
      </c>
      <c r="AI120" s="50">
        <f t="shared" si="28"/>
        <v>0</v>
      </c>
      <c r="AJ120" s="50">
        <f t="shared" si="29"/>
        <v>0</v>
      </c>
      <c r="AK120" s="51">
        <f t="shared" si="30"/>
        <v>0</v>
      </c>
      <c r="AL120" s="37" t="str">
        <f t="shared" si="31"/>
        <v>Er ontbreken nog enkele gegevens!</v>
      </c>
      <c r="AM120" s="11"/>
      <c r="AN120" s="98">
        <f t="shared" si="32"/>
        <v>0</v>
      </c>
      <c r="AV120" s="20">
        <f t="shared" si="33"/>
        <v>0</v>
      </c>
      <c r="AW120" s="11"/>
    </row>
    <row r="121" spans="1:49" ht="15.75" customHeight="1" x14ac:dyDescent="0.2">
      <c r="A121" s="45">
        <f>SUM($AV$12:AV121)</f>
        <v>0</v>
      </c>
      <c r="B121" s="119"/>
      <c r="C121" s="52"/>
      <c r="D121" s="52"/>
      <c r="E121" s="52"/>
      <c r="F121" s="53"/>
      <c r="G121" s="52"/>
      <c r="H121" s="52"/>
      <c r="I121" s="52"/>
      <c r="J121" s="54"/>
      <c r="K121" s="46"/>
      <c r="L121" s="156">
        <f>IF(K121=Organisatie!$E$20,1,0)</f>
        <v>0</v>
      </c>
      <c r="M121" s="156">
        <f>IF(K121=Organisatie!$D$21,1,0)</f>
        <v>0</v>
      </c>
      <c r="N121" s="156">
        <f>IF(K121=Organisatie!$D$22,1,0)</f>
        <v>0</v>
      </c>
      <c r="O121" s="156">
        <f>IF(K121=Organisatie!$D$23,1,0)</f>
        <v>0</v>
      </c>
      <c r="P121" s="156">
        <f t="shared" si="34"/>
        <v>0</v>
      </c>
      <c r="Q121" s="157">
        <f t="shared" si="35"/>
        <v>0</v>
      </c>
      <c r="R121" s="152">
        <f t="shared" si="36"/>
        <v>0</v>
      </c>
      <c r="S121" s="127"/>
      <c r="T121" s="153">
        <f t="shared" si="37"/>
        <v>0</v>
      </c>
      <c r="U121" s="154">
        <f t="shared" si="38"/>
        <v>0</v>
      </c>
      <c r="V121" s="155"/>
      <c r="W121" s="50">
        <f t="shared" si="20"/>
        <v>0</v>
      </c>
      <c r="X121" s="50">
        <f t="shared" si="21"/>
        <v>0</v>
      </c>
      <c r="Y121" s="22"/>
      <c r="Z121" s="22"/>
      <c r="AA121" s="37"/>
      <c r="AB121" s="31"/>
      <c r="AC121" s="50">
        <f t="shared" si="22"/>
        <v>0</v>
      </c>
      <c r="AD121" s="50">
        <f t="shared" si="23"/>
        <v>0</v>
      </c>
      <c r="AE121" s="50">
        <f t="shared" si="24"/>
        <v>0</v>
      </c>
      <c r="AF121" s="50">
        <f t="shared" si="25"/>
        <v>0</v>
      </c>
      <c r="AG121" s="50">
        <f t="shared" si="26"/>
        <v>0</v>
      </c>
      <c r="AH121" s="50">
        <f t="shared" si="27"/>
        <v>0</v>
      </c>
      <c r="AI121" s="50">
        <f t="shared" si="28"/>
        <v>0</v>
      </c>
      <c r="AJ121" s="50">
        <f t="shared" si="29"/>
        <v>0</v>
      </c>
      <c r="AK121" s="51">
        <f t="shared" si="30"/>
        <v>0</v>
      </c>
      <c r="AL121" s="37" t="str">
        <f t="shared" si="31"/>
        <v>Er ontbreken nog enkele gegevens!</v>
      </c>
      <c r="AM121" s="11"/>
      <c r="AN121" s="98">
        <f t="shared" si="32"/>
        <v>0</v>
      </c>
      <c r="AV121" s="20">
        <f t="shared" si="33"/>
        <v>0</v>
      </c>
      <c r="AW121" s="11"/>
    </row>
    <row r="122" spans="1:49" ht="15.75" customHeight="1" x14ac:dyDescent="0.2">
      <c r="A122" s="45">
        <f>SUM($AV$12:AV122)</f>
        <v>0</v>
      </c>
      <c r="B122" s="119"/>
      <c r="C122" s="52"/>
      <c r="D122" s="52"/>
      <c r="E122" s="52"/>
      <c r="F122" s="53"/>
      <c r="G122" s="52"/>
      <c r="H122" s="52"/>
      <c r="I122" s="52"/>
      <c r="J122" s="54"/>
      <c r="K122" s="46"/>
      <c r="L122" s="156">
        <f>IF(K122=Organisatie!$E$20,1,0)</f>
        <v>0</v>
      </c>
      <c r="M122" s="156">
        <f>IF(K122=Organisatie!$D$21,1,0)</f>
        <v>0</v>
      </c>
      <c r="N122" s="156">
        <f>IF(K122=Organisatie!$D$22,1,0)</f>
        <v>0</v>
      </c>
      <c r="O122" s="156">
        <f>IF(K122=Organisatie!$D$23,1,0)</f>
        <v>0</v>
      </c>
      <c r="P122" s="156">
        <f t="shared" si="34"/>
        <v>0</v>
      </c>
      <c r="Q122" s="157">
        <f t="shared" si="35"/>
        <v>0</v>
      </c>
      <c r="R122" s="152">
        <f t="shared" si="36"/>
        <v>0</v>
      </c>
      <c r="S122" s="127"/>
      <c r="T122" s="153">
        <f t="shared" si="37"/>
        <v>0</v>
      </c>
      <c r="U122" s="154">
        <f t="shared" si="38"/>
        <v>0</v>
      </c>
      <c r="V122" s="155"/>
      <c r="W122" s="50">
        <f t="shared" si="20"/>
        <v>0</v>
      </c>
      <c r="X122" s="50">
        <f t="shared" si="21"/>
        <v>0</v>
      </c>
      <c r="Y122" s="22"/>
      <c r="Z122" s="22"/>
      <c r="AA122" s="37"/>
      <c r="AB122" s="31"/>
      <c r="AC122" s="50">
        <f t="shared" si="22"/>
        <v>0</v>
      </c>
      <c r="AD122" s="50">
        <f t="shared" si="23"/>
        <v>0</v>
      </c>
      <c r="AE122" s="50">
        <f t="shared" si="24"/>
        <v>0</v>
      </c>
      <c r="AF122" s="50">
        <f t="shared" si="25"/>
        <v>0</v>
      </c>
      <c r="AG122" s="50">
        <f t="shared" si="26"/>
        <v>0</v>
      </c>
      <c r="AH122" s="50">
        <f t="shared" si="27"/>
        <v>0</v>
      </c>
      <c r="AI122" s="50">
        <f t="shared" si="28"/>
        <v>0</v>
      </c>
      <c r="AJ122" s="50">
        <f t="shared" si="29"/>
        <v>0</v>
      </c>
      <c r="AK122" s="51">
        <f t="shared" si="30"/>
        <v>0</v>
      </c>
      <c r="AL122" s="37" t="str">
        <f t="shared" si="31"/>
        <v>Er ontbreken nog enkele gegevens!</v>
      </c>
      <c r="AM122" s="11"/>
      <c r="AN122" s="98">
        <f t="shared" si="32"/>
        <v>0</v>
      </c>
      <c r="AV122" s="20">
        <f t="shared" si="33"/>
        <v>0</v>
      </c>
      <c r="AW122" s="11"/>
    </row>
    <row r="123" spans="1:49" ht="15.75" customHeight="1" x14ac:dyDescent="0.2">
      <c r="A123" s="45">
        <f>SUM($AV$12:AV123)</f>
        <v>0</v>
      </c>
      <c r="B123" s="119"/>
      <c r="C123" s="52"/>
      <c r="D123" s="52"/>
      <c r="E123" s="52"/>
      <c r="F123" s="53"/>
      <c r="G123" s="52"/>
      <c r="H123" s="52"/>
      <c r="I123" s="52"/>
      <c r="J123" s="54"/>
      <c r="K123" s="46"/>
      <c r="L123" s="156">
        <f>IF(K123=Organisatie!$E$20,1,0)</f>
        <v>0</v>
      </c>
      <c r="M123" s="156">
        <f>IF(K123=Organisatie!$D$21,1,0)</f>
        <v>0</v>
      </c>
      <c r="N123" s="156">
        <f>IF(K123=Organisatie!$D$22,1,0)</f>
        <v>0</v>
      </c>
      <c r="O123" s="156">
        <f>IF(K123=Organisatie!$D$23,1,0)</f>
        <v>0</v>
      </c>
      <c r="P123" s="156">
        <f t="shared" si="34"/>
        <v>0</v>
      </c>
      <c r="Q123" s="157">
        <f t="shared" si="35"/>
        <v>0</v>
      </c>
      <c r="R123" s="152">
        <f t="shared" si="36"/>
        <v>0</v>
      </c>
      <c r="S123" s="127"/>
      <c r="T123" s="153">
        <f t="shared" si="37"/>
        <v>0</v>
      </c>
      <c r="U123" s="154">
        <f t="shared" si="38"/>
        <v>0</v>
      </c>
      <c r="V123" s="155"/>
      <c r="W123" s="50">
        <f t="shared" si="20"/>
        <v>0</v>
      </c>
      <c r="X123" s="50">
        <f t="shared" si="21"/>
        <v>0</v>
      </c>
      <c r="Y123" s="22"/>
      <c r="Z123" s="22"/>
      <c r="AA123" s="37"/>
      <c r="AB123" s="31"/>
      <c r="AC123" s="50">
        <f t="shared" si="22"/>
        <v>0</v>
      </c>
      <c r="AD123" s="50">
        <f t="shared" si="23"/>
        <v>0</v>
      </c>
      <c r="AE123" s="50">
        <f t="shared" si="24"/>
        <v>0</v>
      </c>
      <c r="AF123" s="50">
        <f t="shared" si="25"/>
        <v>0</v>
      </c>
      <c r="AG123" s="50">
        <f t="shared" si="26"/>
        <v>0</v>
      </c>
      <c r="AH123" s="50">
        <f t="shared" si="27"/>
        <v>0</v>
      </c>
      <c r="AI123" s="50">
        <f t="shared" si="28"/>
        <v>0</v>
      </c>
      <c r="AJ123" s="50">
        <f t="shared" si="29"/>
        <v>0</v>
      </c>
      <c r="AK123" s="51">
        <f t="shared" si="30"/>
        <v>0</v>
      </c>
      <c r="AL123" s="37" t="str">
        <f t="shared" si="31"/>
        <v>Er ontbreken nog enkele gegevens!</v>
      </c>
      <c r="AM123" s="11"/>
      <c r="AN123" s="98">
        <f t="shared" si="32"/>
        <v>0</v>
      </c>
      <c r="AV123" s="20">
        <f t="shared" si="33"/>
        <v>0</v>
      </c>
      <c r="AW123" s="11"/>
    </row>
    <row r="124" spans="1:49" ht="15.75" customHeight="1" x14ac:dyDescent="0.2">
      <c r="A124" s="45">
        <f>SUM($AV$12:AV124)</f>
        <v>0</v>
      </c>
      <c r="B124" s="119"/>
      <c r="C124" s="52"/>
      <c r="D124" s="52"/>
      <c r="E124" s="52"/>
      <c r="F124" s="53"/>
      <c r="G124" s="52"/>
      <c r="H124" s="52"/>
      <c r="I124" s="52"/>
      <c r="J124" s="54"/>
      <c r="K124" s="46"/>
      <c r="L124" s="156">
        <f>IF(K124=Organisatie!$E$20,1,0)</f>
        <v>0</v>
      </c>
      <c r="M124" s="156">
        <f>IF(K124=Organisatie!$D$21,1,0)</f>
        <v>0</v>
      </c>
      <c r="N124" s="156">
        <f>IF(K124=Organisatie!$D$22,1,0)</f>
        <v>0</v>
      </c>
      <c r="O124" s="156">
        <f>IF(K124=Organisatie!$D$23,1,0)</f>
        <v>0</v>
      </c>
      <c r="P124" s="156">
        <f t="shared" si="34"/>
        <v>0</v>
      </c>
      <c r="Q124" s="157">
        <f t="shared" si="35"/>
        <v>0</v>
      </c>
      <c r="R124" s="152">
        <f t="shared" si="36"/>
        <v>0</v>
      </c>
      <c r="S124" s="127"/>
      <c r="T124" s="153">
        <f t="shared" si="37"/>
        <v>0</v>
      </c>
      <c r="U124" s="154">
        <f t="shared" si="38"/>
        <v>0</v>
      </c>
      <c r="V124" s="155"/>
      <c r="W124" s="50">
        <f t="shared" si="20"/>
        <v>0</v>
      </c>
      <c r="X124" s="50">
        <f t="shared" si="21"/>
        <v>0</v>
      </c>
      <c r="Y124" s="22"/>
      <c r="Z124" s="22"/>
      <c r="AA124" s="37"/>
      <c r="AB124" s="31"/>
      <c r="AC124" s="50">
        <f t="shared" si="22"/>
        <v>0</v>
      </c>
      <c r="AD124" s="50">
        <f t="shared" si="23"/>
        <v>0</v>
      </c>
      <c r="AE124" s="50">
        <f t="shared" si="24"/>
        <v>0</v>
      </c>
      <c r="AF124" s="50">
        <f t="shared" si="25"/>
        <v>0</v>
      </c>
      <c r="AG124" s="50">
        <f t="shared" si="26"/>
        <v>0</v>
      </c>
      <c r="AH124" s="50">
        <f t="shared" si="27"/>
        <v>0</v>
      </c>
      <c r="AI124" s="50">
        <f t="shared" si="28"/>
        <v>0</v>
      </c>
      <c r="AJ124" s="50">
        <f t="shared" si="29"/>
        <v>0</v>
      </c>
      <c r="AK124" s="51">
        <f t="shared" si="30"/>
        <v>0</v>
      </c>
      <c r="AL124" s="37" t="str">
        <f t="shared" si="31"/>
        <v>Er ontbreken nog enkele gegevens!</v>
      </c>
      <c r="AM124" s="11"/>
      <c r="AN124" s="98">
        <f t="shared" si="32"/>
        <v>0</v>
      </c>
      <c r="AV124" s="20">
        <f t="shared" si="33"/>
        <v>0</v>
      </c>
      <c r="AW124" s="11"/>
    </row>
    <row r="125" spans="1:49" ht="15.75" customHeight="1" x14ac:dyDescent="0.2">
      <c r="A125" s="45">
        <f>SUM($AV$12:AV125)</f>
        <v>0</v>
      </c>
      <c r="B125" s="119"/>
      <c r="C125" s="52"/>
      <c r="D125" s="52"/>
      <c r="E125" s="52"/>
      <c r="F125" s="53"/>
      <c r="G125" s="52"/>
      <c r="H125" s="52"/>
      <c r="I125" s="52"/>
      <c r="J125" s="54"/>
      <c r="K125" s="46"/>
      <c r="L125" s="156">
        <f>IF(K125=Organisatie!$E$20,1,0)</f>
        <v>0</v>
      </c>
      <c r="M125" s="156">
        <f>IF(K125=Organisatie!$D$21,1,0)</f>
        <v>0</v>
      </c>
      <c r="N125" s="156">
        <f>IF(K125=Organisatie!$D$22,1,0)</f>
        <v>0</v>
      </c>
      <c r="O125" s="156">
        <f>IF(K125=Organisatie!$D$23,1,0)</f>
        <v>0</v>
      </c>
      <c r="P125" s="156">
        <f t="shared" si="34"/>
        <v>0</v>
      </c>
      <c r="Q125" s="157">
        <f t="shared" si="35"/>
        <v>0</v>
      </c>
      <c r="R125" s="152">
        <f t="shared" si="36"/>
        <v>0</v>
      </c>
      <c r="S125" s="127"/>
      <c r="T125" s="153">
        <f t="shared" si="37"/>
        <v>0</v>
      </c>
      <c r="U125" s="154">
        <f t="shared" si="38"/>
        <v>0</v>
      </c>
      <c r="V125" s="155"/>
      <c r="W125" s="50">
        <f t="shared" si="20"/>
        <v>0</v>
      </c>
      <c r="X125" s="50">
        <f t="shared" si="21"/>
        <v>0</v>
      </c>
      <c r="Y125" s="22"/>
      <c r="Z125" s="22"/>
      <c r="AA125" s="37"/>
      <c r="AB125" s="31"/>
      <c r="AC125" s="50">
        <f t="shared" si="22"/>
        <v>0</v>
      </c>
      <c r="AD125" s="50">
        <f t="shared" si="23"/>
        <v>0</v>
      </c>
      <c r="AE125" s="50">
        <f t="shared" si="24"/>
        <v>0</v>
      </c>
      <c r="AF125" s="50">
        <f t="shared" si="25"/>
        <v>0</v>
      </c>
      <c r="AG125" s="50">
        <f t="shared" si="26"/>
        <v>0</v>
      </c>
      <c r="AH125" s="50">
        <f t="shared" si="27"/>
        <v>0</v>
      </c>
      <c r="AI125" s="50">
        <f t="shared" si="28"/>
        <v>0</v>
      </c>
      <c r="AJ125" s="50">
        <f t="shared" si="29"/>
        <v>0</v>
      </c>
      <c r="AK125" s="51">
        <f t="shared" si="30"/>
        <v>0</v>
      </c>
      <c r="AL125" s="37" t="str">
        <f t="shared" si="31"/>
        <v>Er ontbreken nog enkele gegevens!</v>
      </c>
      <c r="AM125" s="11"/>
      <c r="AN125" s="98">
        <f t="shared" si="32"/>
        <v>0</v>
      </c>
      <c r="AV125" s="20">
        <f t="shared" si="33"/>
        <v>0</v>
      </c>
      <c r="AW125" s="11"/>
    </row>
    <row r="126" spans="1:49" ht="15.75" customHeight="1" x14ac:dyDescent="0.2">
      <c r="A126" s="45">
        <f>SUM($AV$12:AV126)</f>
        <v>0</v>
      </c>
      <c r="B126" s="119"/>
      <c r="C126" s="52"/>
      <c r="D126" s="52"/>
      <c r="E126" s="52"/>
      <c r="F126" s="53"/>
      <c r="G126" s="52"/>
      <c r="H126" s="52"/>
      <c r="I126" s="52"/>
      <c r="J126" s="54"/>
      <c r="K126" s="46"/>
      <c r="L126" s="156">
        <f>IF(K126=Organisatie!$E$20,1,0)</f>
        <v>0</v>
      </c>
      <c r="M126" s="156">
        <f>IF(K126=Organisatie!$D$21,1,0)</f>
        <v>0</v>
      </c>
      <c r="N126" s="156">
        <f>IF(K126=Organisatie!$D$22,1,0)</f>
        <v>0</v>
      </c>
      <c r="O126" s="156">
        <f>IF(K126=Organisatie!$D$23,1,0)</f>
        <v>0</v>
      </c>
      <c r="P126" s="156">
        <f t="shared" si="34"/>
        <v>0</v>
      </c>
      <c r="Q126" s="157">
        <f t="shared" si="35"/>
        <v>0</v>
      </c>
      <c r="R126" s="152">
        <f t="shared" si="36"/>
        <v>0</v>
      </c>
      <c r="S126" s="127"/>
      <c r="T126" s="153">
        <f t="shared" si="37"/>
        <v>0</v>
      </c>
      <c r="U126" s="154">
        <f t="shared" si="38"/>
        <v>0</v>
      </c>
      <c r="V126" s="155"/>
      <c r="W126" s="50">
        <f t="shared" si="20"/>
        <v>0</v>
      </c>
      <c r="X126" s="50">
        <f t="shared" si="21"/>
        <v>0</v>
      </c>
      <c r="Y126" s="22"/>
      <c r="Z126" s="22"/>
      <c r="AA126" s="37"/>
      <c r="AB126" s="31"/>
      <c r="AC126" s="50">
        <f t="shared" si="22"/>
        <v>0</v>
      </c>
      <c r="AD126" s="50">
        <f t="shared" si="23"/>
        <v>0</v>
      </c>
      <c r="AE126" s="50">
        <f t="shared" si="24"/>
        <v>0</v>
      </c>
      <c r="AF126" s="50">
        <f t="shared" si="25"/>
        <v>0</v>
      </c>
      <c r="AG126" s="50">
        <f t="shared" si="26"/>
        <v>0</v>
      </c>
      <c r="AH126" s="50">
        <f t="shared" si="27"/>
        <v>0</v>
      </c>
      <c r="AI126" s="50">
        <f t="shared" si="28"/>
        <v>0</v>
      </c>
      <c r="AJ126" s="50">
        <f t="shared" si="29"/>
        <v>0</v>
      </c>
      <c r="AK126" s="51">
        <f t="shared" si="30"/>
        <v>0</v>
      </c>
      <c r="AL126" s="37" t="str">
        <f t="shared" si="31"/>
        <v>Er ontbreken nog enkele gegevens!</v>
      </c>
      <c r="AM126" s="11"/>
      <c r="AN126" s="98">
        <f t="shared" si="32"/>
        <v>0</v>
      </c>
      <c r="AV126" s="20">
        <f t="shared" si="33"/>
        <v>0</v>
      </c>
      <c r="AW126" s="11"/>
    </row>
    <row r="127" spans="1:49" ht="15.75" customHeight="1" x14ac:dyDescent="0.2">
      <c r="A127" s="45">
        <f>SUM($AV$12:AV127)</f>
        <v>0</v>
      </c>
      <c r="B127" s="119"/>
      <c r="C127" s="52"/>
      <c r="D127" s="52"/>
      <c r="E127" s="52"/>
      <c r="F127" s="53"/>
      <c r="G127" s="52"/>
      <c r="H127" s="52"/>
      <c r="I127" s="52"/>
      <c r="J127" s="54"/>
      <c r="K127" s="46"/>
      <c r="L127" s="156">
        <f>IF(K127=Organisatie!$E$20,1,0)</f>
        <v>0</v>
      </c>
      <c r="M127" s="156">
        <f>IF(K127=Organisatie!$D$21,1,0)</f>
        <v>0</v>
      </c>
      <c r="N127" s="156">
        <f>IF(K127=Organisatie!$D$22,1,0)</f>
        <v>0</v>
      </c>
      <c r="O127" s="156">
        <f>IF(K127=Organisatie!$D$23,1,0)</f>
        <v>0</v>
      </c>
      <c r="P127" s="156">
        <f t="shared" si="34"/>
        <v>0</v>
      </c>
      <c r="Q127" s="157">
        <f t="shared" si="35"/>
        <v>0</v>
      </c>
      <c r="R127" s="152">
        <f t="shared" si="36"/>
        <v>0</v>
      </c>
      <c r="S127" s="127"/>
      <c r="T127" s="153">
        <f t="shared" si="37"/>
        <v>0</v>
      </c>
      <c r="U127" s="154">
        <f t="shared" si="38"/>
        <v>0</v>
      </c>
      <c r="V127" s="155"/>
      <c r="W127" s="50">
        <f t="shared" si="20"/>
        <v>0</v>
      </c>
      <c r="X127" s="50">
        <f t="shared" si="21"/>
        <v>0</v>
      </c>
      <c r="Y127" s="22"/>
      <c r="Z127" s="22"/>
      <c r="AA127" s="37"/>
      <c r="AB127" s="31"/>
      <c r="AC127" s="50">
        <f t="shared" si="22"/>
        <v>0</v>
      </c>
      <c r="AD127" s="50">
        <f t="shared" si="23"/>
        <v>0</v>
      </c>
      <c r="AE127" s="50">
        <f t="shared" si="24"/>
        <v>0</v>
      </c>
      <c r="AF127" s="50">
        <f t="shared" si="25"/>
        <v>0</v>
      </c>
      <c r="AG127" s="50">
        <f t="shared" si="26"/>
        <v>0</v>
      </c>
      <c r="AH127" s="50">
        <f t="shared" si="27"/>
        <v>0</v>
      </c>
      <c r="AI127" s="50">
        <f t="shared" si="28"/>
        <v>0</v>
      </c>
      <c r="AJ127" s="50">
        <f t="shared" si="29"/>
        <v>0</v>
      </c>
      <c r="AK127" s="51">
        <f t="shared" si="30"/>
        <v>0</v>
      </c>
      <c r="AL127" s="37" t="str">
        <f t="shared" si="31"/>
        <v>Er ontbreken nog enkele gegevens!</v>
      </c>
      <c r="AM127" s="11"/>
      <c r="AN127" s="98">
        <f t="shared" si="32"/>
        <v>0</v>
      </c>
      <c r="AV127" s="20">
        <f t="shared" si="33"/>
        <v>0</v>
      </c>
      <c r="AW127" s="11"/>
    </row>
    <row r="128" spans="1:49" ht="15.75" customHeight="1" x14ac:dyDescent="0.2">
      <c r="A128" s="45">
        <f>SUM($AV$12:AV128)</f>
        <v>0</v>
      </c>
      <c r="B128" s="119"/>
      <c r="C128" s="52"/>
      <c r="D128" s="52"/>
      <c r="E128" s="52"/>
      <c r="F128" s="53"/>
      <c r="G128" s="52"/>
      <c r="H128" s="52"/>
      <c r="I128" s="52"/>
      <c r="J128" s="54"/>
      <c r="K128" s="46"/>
      <c r="L128" s="156">
        <f>IF(K128=Organisatie!$E$20,1,0)</f>
        <v>0</v>
      </c>
      <c r="M128" s="156">
        <f>IF(K128=Organisatie!$D$21,1,0)</f>
        <v>0</v>
      </c>
      <c r="N128" s="156">
        <f>IF(K128=Organisatie!$D$22,1,0)</f>
        <v>0</v>
      </c>
      <c r="O128" s="156">
        <f>IF(K128=Organisatie!$D$23,1,0)</f>
        <v>0</v>
      </c>
      <c r="P128" s="156">
        <f t="shared" si="34"/>
        <v>0</v>
      </c>
      <c r="Q128" s="157">
        <f t="shared" si="35"/>
        <v>0</v>
      </c>
      <c r="R128" s="152">
        <f t="shared" si="36"/>
        <v>0</v>
      </c>
      <c r="S128" s="127"/>
      <c r="T128" s="153">
        <f t="shared" si="37"/>
        <v>0</v>
      </c>
      <c r="U128" s="154">
        <f t="shared" si="38"/>
        <v>0</v>
      </c>
      <c r="V128" s="155"/>
      <c r="W128" s="50">
        <f t="shared" si="20"/>
        <v>0</v>
      </c>
      <c r="X128" s="50">
        <f t="shared" si="21"/>
        <v>0</v>
      </c>
      <c r="Y128" s="22"/>
      <c r="Z128" s="22"/>
      <c r="AA128" s="37"/>
      <c r="AB128" s="31"/>
      <c r="AC128" s="50">
        <f t="shared" si="22"/>
        <v>0</v>
      </c>
      <c r="AD128" s="50">
        <f t="shared" si="23"/>
        <v>0</v>
      </c>
      <c r="AE128" s="50">
        <f t="shared" si="24"/>
        <v>0</v>
      </c>
      <c r="AF128" s="50">
        <f t="shared" si="25"/>
        <v>0</v>
      </c>
      <c r="AG128" s="50">
        <f t="shared" si="26"/>
        <v>0</v>
      </c>
      <c r="AH128" s="50">
        <f t="shared" si="27"/>
        <v>0</v>
      </c>
      <c r="AI128" s="50">
        <f t="shared" si="28"/>
        <v>0</v>
      </c>
      <c r="AJ128" s="50">
        <f t="shared" si="29"/>
        <v>0</v>
      </c>
      <c r="AK128" s="51">
        <f t="shared" si="30"/>
        <v>0</v>
      </c>
      <c r="AL128" s="37" t="str">
        <f t="shared" si="31"/>
        <v>Er ontbreken nog enkele gegevens!</v>
      </c>
      <c r="AM128" s="11"/>
      <c r="AN128" s="98">
        <f t="shared" si="32"/>
        <v>0</v>
      </c>
      <c r="AV128" s="20">
        <f t="shared" si="33"/>
        <v>0</v>
      </c>
      <c r="AW128" s="11"/>
    </row>
    <row r="129" spans="1:49" ht="15.75" customHeight="1" x14ac:dyDescent="0.2">
      <c r="A129" s="45">
        <f>SUM($AV$12:AV129)</f>
        <v>0</v>
      </c>
      <c r="B129" s="119"/>
      <c r="C129" s="52"/>
      <c r="D129" s="52"/>
      <c r="E129" s="52"/>
      <c r="F129" s="53"/>
      <c r="G129" s="52"/>
      <c r="H129" s="52"/>
      <c r="I129" s="52"/>
      <c r="J129" s="54"/>
      <c r="K129" s="46"/>
      <c r="L129" s="156">
        <f>IF(K129=Organisatie!$E$20,1,0)</f>
        <v>0</v>
      </c>
      <c r="M129" s="156">
        <f>IF(K129=Organisatie!$D$21,1,0)</f>
        <v>0</v>
      </c>
      <c r="N129" s="156">
        <f>IF(K129=Organisatie!$D$22,1,0)</f>
        <v>0</v>
      </c>
      <c r="O129" s="156">
        <f>IF(K129=Organisatie!$D$23,1,0)</f>
        <v>0</v>
      </c>
      <c r="P129" s="156">
        <f t="shared" si="34"/>
        <v>0</v>
      </c>
      <c r="Q129" s="157">
        <f t="shared" si="35"/>
        <v>0</v>
      </c>
      <c r="R129" s="152">
        <f t="shared" si="36"/>
        <v>0</v>
      </c>
      <c r="S129" s="127"/>
      <c r="T129" s="153">
        <f t="shared" si="37"/>
        <v>0</v>
      </c>
      <c r="U129" s="154">
        <f t="shared" si="38"/>
        <v>0</v>
      </c>
      <c r="V129" s="155"/>
      <c r="W129" s="50">
        <f t="shared" si="20"/>
        <v>0</v>
      </c>
      <c r="X129" s="50">
        <f t="shared" si="21"/>
        <v>0</v>
      </c>
      <c r="Y129" s="22"/>
      <c r="Z129" s="22"/>
      <c r="AA129" s="37"/>
      <c r="AB129" s="31"/>
      <c r="AC129" s="50">
        <f t="shared" si="22"/>
        <v>0</v>
      </c>
      <c r="AD129" s="50">
        <f t="shared" si="23"/>
        <v>0</v>
      </c>
      <c r="AE129" s="50">
        <f t="shared" si="24"/>
        <v>0</v>
      </c>
      <c r="AF129" s="50">
        <f t="shared" si="25"/>
        <v>0</v>
      </c>
      <c r="AG129" s="50">
        <f t="shared" si="26"/>
        <v>0</v>
      </c>
      <c r="AH129" s="50">
        <f t="shared" si="27"/>
        <v>0</v>
      </c>
      <c r="AI129" s="50">
        <f t="shared" si="28"/>
        <v>0</v>
      </c>
      <c r="AJ129" s="50">
        <f t="shared" si="29"/>
        <v>0</v>
      </c>
      <c r="AK129" s="51">
        <f t="shared" si="30"/>
        <v>0</v>
      </c>
      <c r="AL129" s="37" t="str">
        <f t="shared" si="31"/>
        <v>Er ontbreken nog enkele gegevens!</v>
      </c>
      <c r="AM129" s="11"/>
      <c r="AN129" s="98">
        <f t="shared" si="32"/>
        <v>0</v>
      </c>
      <c r="AV129" s="20">
        <f t="shared" si="33"/>
        <v>0</v>
      </c>
      <c r="AW129" s="11"/>
    </row>
    <row r="130" spans="1:49" ht="15.75" customHeight="1" x14ac:dyDescent="0.2">
      <c r="A130" s="45">
        <f>SUM($AV$12:AV130)</f>
        <v>0</v>
      </c>
      <c r="B130" s="119"/>
      <c r="C130" s="52"/>
      <c r="D130" s="52"/>
      <c r="E130" s="52"/>
      <c r="F130" s="53"/>
      <c r="G130" s="52"/>
      <c r="H130" s="52"/>
      <c r="I130" s="52"/>
      <c r="J130" s="54"/>
      <c r="K130" s="46"/>
      <c r="L130" s="156">
        <f>IF(K130=Organisatie!$E$20,1,0)</f>
        <v>0</v>
      </c>
      <c r="M130" s="156">
        <f>IF(K130=Organisatie!$D$21,1,0)</f>
        <v>0</v>
      </c>
      <c r="N130" s="156">
        <f>IF(K130=Organisatie!$D$22,1,0)</f>
        <v>0</v>
      </c>
      <c r="O130" s="156">
        <f>IF(K130=Organisatie!$D$23,1,0)</f>
        <v>0</v>
      </c>
      <c r="P130" s="156">
        <f t="shared" si="34"/>
        <v>0</v>
      </c>
      <c r="Q130" s="157">
        <f t="shared" si="35"/>
        <v>0</v>
      </c>
      <c r="R130" s="152">
        <f t="shared" si="36"/>
        <v>0</v>
      </c>
      <c r="S130" s="127"/>
      <c r="T130" s="153">
        <f t="shared" si="37"/>
        <v>0</v>
      </c>
      <c r="U130" s="154">
        <f t="shared" si="38"/>
        <v>0</v>
      </c>
      <c r="V130" s="155"/>
      <c r="W130" s="50">
        <f t="shared" si="20"/>
        <v>0</v>
      </c>
      <c r="X130" s="50">
        <f t="shared" si="21"/>
        <v>0</v>
      </c>
      <c r="Y130" s="22"/>
      <c r="Z130" s="22"/>
      <c r="AA130" s="37"/>
      <c r="AB130" s="31"/>
      <c r="AC130" s="50">
        <f t="shared" si="22"/>
        <v>0</v>
      </c>
      <c r="AD130" s="50">
        <f t="shared" si="23"/>
        <v>0</v>
      </c>
      <c r="AE130" s="50">
        <f t="shared" si="24"/>
        <v>0</v>
      </c>
      <c r="AF130" s="50">
        <f t="shared" si="25"/>
        <v>0</v>
      </c>
      <c r="AG130" s="50">
        <f t="shared" si="26"/>
        <v>0</v>
      </c>
      <c r="AH130" s="50">
        <f t="shared" si="27"/>
        <v>0</v>
      </c>
      <c r="AI130" s="50">
        <f t="shared" si="28"/>
        <v>0</v>
      </c>
      <c r="AJ130" s="50">
        <f t="shared" si="29"/>
        <v>0</v>
      </c>
      <c r="AK130" s="51">
        <f t="shared" si="30"/>
        <v>0</v>
      </c>
      <c r="AL130" s="37" t="str">
        <f t="shared" si="31"/>
        <v>Er ontbreken nog enkele gegevens!</v>
      </c>
      <c r="AM130" s="11"/>
      <c r="AN130" s="98">
        <f t="shared" si="32"/>
        <v>0</v>
      </c>
      <c r="AV130" s="20">
        <f t="shared" si="33"/>
        <v>0</v>
      </c>
      <c r="AW130" s="11"/>
    </row>
    <row r="131" spans="1:49" ht="15.75" customHeight="1" x14ac:dyDescent="0.2">
      <c r="A131" s="45">
        <f>SUM($AV$12:AV131)</f>
        <v>0</v>
      </c>
      <c r="B131" s="119"/>
      <c r="C131" s="52"/>
      <c r="D131" s="52"/>
      <c r="E131" s="52"/>
      <c r="F131" s="53"/>
      <c r="G131" s="52"/>
      <c r="H131" s="52"/>
      <c r="I131" s="52"/>
      <c r="J131" s="54"/>
      <c r="K131" s="46"/>
      <c r="L131" s="156">
        <f>IF(K131=Organisatie!$E$20,1,0)</f>
        <v>0</v>
      </c>
      <c r="M131" s="156">
        <f>IF(K131=Organisatie!$D$21,1,0)</f>
        <v>0</v>
      </c>
      <c r="N131" s="156">
        <f>IF(K131=Organisatie!$D$22,1,0)</f>
        <v>0</v>
      </c>
      <c r="O131" s="156">
        <f>IF(K131=Organisatie!$D$23,1,0)</f>
        <v>0</v>
      </c>
      <c r="P131" s="156">
        <f t="shared" si="34"/>
        <v>0</v>
      </c>
      <c r="Q131" s="157">
        <f t="shared" si="35"/>
        <v>0</v>
      </c>
      <c r="R131" s="152">
        <f t="shared" si="36"/>
        <v>0</v>
      </c>
      <c r="S131" s="127"/>
      <c r="T131" s="153">
        <f t="shared" si="37"/>
        <v>0</v>
      </c>
      <c r="U131" s="154">
        <f t="shared" si="38"/>
        <v>0</v>
      </c>
      <c r="V131" s="155"/>
      <c r="W131" s="50">
        <f t="shared" si="20"/>
        <v>0</v>
      </c>
      <c r="X131" s="50">
        <f t="shared" si="21"/>
        <v>0</v>
      </c>
      <c r="Y131" s="22"/>
      <c r="Z131" s="22"/>
      <c r="AA131" s="37"/>
      <c r="AB131" s="31"/>
      <c r="AC131" s="50">
        <f t="shared" si="22"/>
        <v>0</v>
      </c>
      <c r="AD131" s="50">
        <f t="shared" si="23"/>
        <v>0</v>
      </c>
      <c r="AE131" s="50">
        <f t="shared" si="24"/>
        <v>0</v>
      </c>
      <c r="AF131" s="50">
        <f t="shared" si="25"/>
        <v>0</v>
      </c>
      <c r="AG131" s="50">
        <f t="shared" si="26"/>
        <v>0</v>
      </c>
      <c r="AH131" s="50">
        <f t="shared" si="27"/>
        <v>0</v>
      </c>
      <c r="AI131" s="50">
        <f t="shared" si="28"/>
        <v>0</v>
      </c>
      <c r="AJ131" s="50">
        <f t="shared" si="29"/>
        <v>0</v>
      </c>
      <c r="AK131" s="51">
        <f t="shared" si="30"/>
        <v>0</v>
      </c>
      <c r="AL131" s="37" t="str">
        <f t="shared" si="31"/>
        <v>Er ontbreken nog enkele gegevens!</v>
      </c>
      <c r="AM131" s="11"/>
      <c r="AN131" s="98">
        <f t="shared" si="32"/>
        <v>0</v>
      </c>
      <c r="AV131" s="20">
        <f t="shared" si="33"/>
        <v>0</v>
      </c>
      <c r="AW131" s="11"/>
    </row>
    <row r="132" spans="1:49" ht="15.75" customHeight="1" x14ac:dyDescent="0.2">
      <c r="A132" s="45">
        <f>SUM($AV$12:AV132)</f>
        <v>0</v>
      </c>
      <c r="B132" s="119"/>
      <c r="C132" s="52"/>
      <c r="D132" s="52"/>
      <c r="E132" s="52"/>
      <c r="F132" s="53"/>
      <c r="G132" s="52"/>
      <c r="H132" s="52"/>
      <c r="I132" s="52"/>
      <c r="J132" s="54"/>
      <c r="K132" s="46"/>
      <c r="L132" s="156">
        <f>IF(K132=Organisatie!$E$20,1,0)</f>
        <v>0</v>
      </c>
      <c r="M132" s="156">
        <f>IF(K132=Organisatie!$D$21,1,0)</f>
        <v>0</v>
      </c>
      <c r="N132" s="156">
        <f>IF(K132=Organisatie!$D$22,1,0)</f>
        <v>0</v>
      </c>
      <c r="O132" s="156">
        <f>IF(K132=Organisatie!$D$23,1,0)</f>
        <v>0</v>
      </c>
      <c r="P132" s="156">
        <f t="shared" si="34"/>
        <v>0</v>
      </c>
      <c r="Q132" s="157">
        <f t="shared" si="35"/>
        <v>0</v>
      </c>
      <c r="R132" s="152">
        <f t="shared" si="36"/>
        <v>0</v>
      </c>
      <c r="S132" s="127"/>
      <c r="T132" s="153">
        <f t="shared" si="37"/>
        <v>0</v>
      </c>
      <c r="U132" s="154">
        <f t="shared" si="38"/>
        <v>0</v>
      </c>
      <c r="V132" s="155"/>
      <c r="W132" s="50">
        <f t="shared" si="20"/>
        <v>0</v>
      </c>
      <c r="X132" s="50">
        <f t="shared" si="21"/>
        <v>0</v>
      </c>
      <c r="Y132" s="22"/>
      <c r="Z132" s="22"/>
      <c r="AA132" s="37"/>
      <c r="AB132" s="31"/>
      <c r="AC132" s="50">
        <f t="shared" si="22"/>
        <v>0</v>
      </c>
      <c r="AD132" s="50">
        <f t="shared" si="23"/>
        <v>0</v>
      </c>
      <c r="AE132" s="50">
        <f t="shared" si="24"/>
        <v>0</v>
      </c>
      <c r="AF132" s="50">
        <f t="shared" si="25"/>
        <v>0</v>
      </c>
      <c r="AG132" s="50">
        <f t="shared" si="26"/>
        <v>0</v>
      </c>
      <c r="AH132" s="50">
        <f t="shared" si="27"/>
        <v>0</v>
      </c>
      <c r="AI132" s="50">
        <f t="shared" si="28"/>
        <v>0</v>
      </c>
      <c r="AJ132" s="50">
        <f t="shared" si="29"/>
        <v>0</v>
      </c>
      <c r="AK132" s="51">
        <f t="shared" si="30"/>
        <v>0</v>
      </c>
      <c r="AL132" s="37" t="str">
        <f t="shared" si="31"/>
        <v>Er ontbreken nog enkele gegevens!</v>
      </c>
      <c r="AM132" s="11"/>
      <c r="AN132" s="98">
        <f t="shared" si="32"/>
        <v>0</v>
      </c>
      <c r="AV132" s="20">
        <f t="shared" si="33"/>
        <v>0</v>
      </c>
      <c r="AW132" s="11"/>
    </row>
    <row r="133" spans="1:49" ht="15.75" customHeight="1" x14ac:dyDescent="0.2">
      <c r="A133" s="45">
        <f>SUM($AV$12:AV133)</f>
        <v>0</v>
      </c>
      <c r="B133" s="119"/>
      <c r="C133" s="52"/>
      <c r="D133" s="52"/>
      <c r="E133" s="52"/>
      <c r="F133" s="53"/>
      <c r="G133" s="52"/>
      <c r="H133" s="52"/>
      <c r="I133" s="52"/>
      <c r="J133" s="54"/>
      <c r="K133" s="46"/>
      <c r="L133" s="156">
        <f>IF(K133=Organisatie!$E$20,1,0)</f>
        <v>0</v>
      </c>
      <c r="M133" s="156">
        <f>IF(K133=Organisatie!$D$21,1,0)</f>
        <v>0</v>
      </c>
      <c r="N133" s="156">
        <f>IF(K133=Organisatie!$D$22,1,0)</f>
        <v>0</v>
      </c>
      <c r="O133" s="156">
        <f>IF(K133=Organisatie!$D$23,1,0)</f>
        <v>0</v>
      </c>
      <c r="P133" s="156">
        <f t="shared" si="34"/>
        <v>0</v>
      </c>
      <c r="Q133" s="157">
        <f t="shared" si="35"/>
        <v>0</v>
      </c>
      <c r="R133" s="152">
        <f t="shared" si="36"/>
        <v>0</v>
      </c>
      <c r="S133" s="127"/>
      <c r="T133" s="153">
        <f t="shared" si="37"/>
        <v>0</v>
      </c>
      <c r="U133" s="154">
        <f t="shared" si="38"/>
        <v>0</v>
      </c>
      <c r="V133" s="155"/>
      <c r="W133" s="50">
        <f t="shared" si="20"/>
        <v>0</v>
      </c>
      <c r="X133" s="50">
        <f t="shared" si="21"/>
        <v>0</v>
      </c>
      <c r="Y133" s="22"/>
      <c r="Z133" s="22"/>
      <c r="AA133" s="37"/>
      <c r="AB133" s="31"/>
      <c r="AC133" s="50">
        <f t="shared" si="22"/>
        <v>0</v>
      </c>
      <c r="AD133" s="50">
        <f t="shared" si="23"/>
        <v>0</v>
      </c>
      <c r="AE133" s="50">
        <f t="shared" si="24"/>
        <v>0</v>
      </c>
      <c r="AF133" s="50">
        <f t="shared" si="25"/>
        <v>0</v>
      </c>
      <c r="AG133" s="50">
        <f t="shared" si="26"/>
        <v>0</v>
      </c>
      <c r="AH133" s="50">
        <f t="shared" si="27"/>
        <v>0</v>
      </c>
      <c r="AI133" s="50">
        <f t="shared" si="28"/>
        <v>0</v>
      </c>
      <c r="AJ133" s="50">
        <f t="shared" si="29"/>
        <v>0</v>
      </c>
      <c r="AK133" s="51">
        <f t="shared" si="30"/>
        <v>0</v>
      </c>
      <c r="AL133" s="37" t="str">
        <f t="shared" si="31"/>
        <v>Er ontbreken nog enkele gegevens!</v>
      </c>
      <c r="AM133" s="11"/>
      <c r="AN133" s="98">
        <f t="shared" si="32"/>
        <v>0</v>
      </c>
      <c r="AV133" s="20">
        <f t="shared" si="33"/>
        <v>0</v>
      </c>
      <c r="AW133" s="11"/>
    </row>
    <row r="134" spans="1:49" ht="15.75" customHeight="1" x14ac:dyDescent="0.2">
      <c r="A134" s="45">
        <f>SUM($AV$12:AV134)</f>
        <v>0</v>
      </c>
      <c r="B134" s="119"/>
      <c r="C134" s="52"/>
      <c r="D134" s="52"/>
      <c r="E134" s="52"/>
      <c r="F134" s="53"/>
      <c r="G134" s="52"/>
      <c r="H134" s="52"/>
      <c r="I134" s="52"/>
      <c r="J134" s="54"/>
      <c r="K134" s="46"/>
      <c r="L134" s="156">
        <f>IF(K134=Organisatie!$E$20,1,0)</f>
        <v>0</v>
      </c>
      <c r="M134" s="156">
        <f>IF(K134=Organisatie!$D$21,1,0)</f>
        <v>0</v>
      </c>
      <c r="N134" s="156">
        <f>IF(K134=Organisatie!$D$22,1,0)</f>
        <v>0</v>
      </c>
      <c r="O134" s="156">
        <f>IF(K134=Organisatie!$D$23,1,0)</f>
        <v>0</v>
      </c>
      <c r="P134" s="156">
        <f t="shared" si="34"/>
        <v>0</v>
      </c>
      <c r="Q134" s="157">
        <f t="shared" si="35"/>
        <v>0</v>
      </c>
      <c r="R134" s="152">
        <f t="shared" si="36"/>
        <v>0</v>
      </c>
      <c r="S134" s="127"/>
      <c r="T134" s="153">
        <f t="shared" si="37"/>
        <v>0</v>
      </c>
      <c r="U134" s="154">
        <f t="shared" si="38"/>
        <v>0</v>
      </c>
      <c r="V134" s="155"/>
      <c r="W134" s="50">
        <f t="shared" si="20"/>
        <v>0</v>
      </c>
      <c r="X134" s="50">
        <f t="shared" si="21"/>
        <v>0</v>
      </c>
      <c r="Y134" s="22"/>
      <c r="Z134" s="22"/>
      <c r="AA134" s="37"/>
      <c r="AB134" s="31"/>
      <c r="AC134" s="50">
        <f t="shared" si="22"/>
        <v>0</v>
      </c>
      <c r="AD134" s="50">
        <f t="shared" si="23"/>
        <v>0</v>
      </c>
      <c r="AE134" s="50">
        <f t="shared" si="24"/>
        <v>0</v>
      </c>
      <c r="AF134" s="50">
        <f t="shared" si="25"/>
        <v>0</v>
      </c>
      <c r="AG134" s="50">
        <f t="shared" si="26"/>
        <v>0</v>
      </c>
      <c r="AH134" s="50">
        <f t="shared" si="27"/>
        <v>0</v>
      </c>
      <c r="AI134" s="50">
        <f t="shared" si="28"/>
        <v>0</v>
      </c>
      <c r="AJ134" s="50">
        <f t="shared" si="29"/>
        <v>0</v>
      </c>
      <c r="AK134" s="51">
        <f t="shared" si="30"/>
        <v>0</v>
      </c>
      <c r="AL134" s="37" t="str">
        <f t="shared" si="31"/>
        <v>Er ontbreken nog enkele gegevens!</v>
      </c>
      <c r="AM134" s="11"/>
      <c r="AN134" s="98">
        <f t="shared" si="32"/>
        <v>0</v>
      </c>
      <c r="AV134" s="20">
        <f t="shared" si="33"/>
        <v>0</v>
      </c>
      <c r="AW134" s="11"/>
    </row>
    <row r="135" spans="1:49" ht="15.75" customHeight="1" x14ac:dyDescent="0.2">
      <c r="A135" s="45">
        <f>SUM($AV$12:AV135)</f>
        <v>0</v>
      </c>
      <c r="B135" s="119"/>
      <c r="C135" s="52"/>
      <c r="D135" s="52"/>
      <c r="E135" s="52"/>
      <c r="F135" s="53"/>
      <c r="G135" s="52"/>
      <c r="H135" s="52"/>
      <c r="I135" s="52"/>
      <c r="J135" s="54"/>
      <c r="K135" s="46"/>
      <c r="L135" s="156">
        <f>IF(K135=Organisatie!$E$20,1,0)</f>
        <v>0</v>
      </c>
      <c r="M135" s="156">
        <f>IF(K135=Organisatie!$D$21,1,0)</f>
        <v>0</v>
      </c>
      <c r="N135" s="156">
        <f>IF(K135=Organisatie!$D$22,1,0)</f>
        <v>0</v>
      </c>
      <c r="O135" s="156">
        <f>IF(K135=Organisatie!$D$23,1,0)</f>
        <v>0</v>
      </c>
      <c r="P135" s="156">
        <f t="shared" si="34"/>
        <v>0</v>
      </c>
      <c r="Q135" s="157">
        <f t="shared" si="35"/>
        <v>0</v>
      </c>
      <c r="R135" s="152">
        <f t="shared" si="36"/>
        <v>0</v>
      </c>
      <c r="S135" s="127"/>
      <c r="T135" s="153">
        <f t="shared" si="37"/>
        <v>0</v>
      </c>
      <c r="U135" s="154">
        <f t="shared" si="38"/>
        <v>0</v>
      </c>
      <c r="V135" s="155"/>
      <c r="W135" s="50">
        <f t="shared" si="20"/>
        <v>0</v>
      </c>
      <c r="X135" s="50">
        <f t="shared" si="21"/>
        <v>0</v>
      </c>
      <c r="Y135" s="22"/>
      <c r="Z135" s="22"/>
      <c r="AA135" s="37"/>
      <c r="AB135" s="31"/>
      <c r="AC135" s="50">
        <f t="shared" si="22"/>
        <v>0</v>
      </c>
      <c r="AD135" s="50">
        <f t="shared" si="23"/>
        <v>0</v>
      </c>
      <c r="AE135" s="50">
        <f t="shared" si="24"/>
        <v>0</v>
      </c>
      <c r="AF135" s="50">
        <f t="shared" si="25"/>
        <v>0</v>
      </c>
      <c r="AG135" s="50">
        <f t="shared" si="26"/>
        <v>0</v>
      </c>
      <c r="AH135" s="50">
        <f t="shared" si="27"/>
        <v>0</v>
      </c>
      <c r="AI135" s="50">
        <f t="shared" si="28"/>
        <v>0</v>
      </c>
      <c r="AJ135" s="50">
        <f t="shared" si="29"/>
        <v>0</v>
      </c>
      <c r="AK135" s="51">
        <f t="shared" si="30"/>
        <v>0</v>
      </c>
      <c r="AL135" s="37" t="str">
        <f t="shared" si="31"/>
        <v>Er ontbreken nog enkele gegevens!</v>
      </c>
      <c r="AM135" s="11"/>
      <c r="AN135" s="98">
        <f t="shared" si="32"/>
        <v>0</v>
      </c>
      <c r="AV135" s="20">
        <f t="shared" si="33"/>
        <v>0</v>
      </c>
      <c r="AW135" s="11"/>
    </row>
    <row r="136" spans="1:49" ht="15.75" customHeight="1" x14ac:dyDescent="0.2">
      <c r="A136" s="45">
        <f>SUM($AV$12:AV136)</f>
        <v>0</v>
      </c>
      <c r="B136" s="119"/>
      <c r="C136" s="52"/>
      <c r="D136" s="52"/>
      <c r="E136" s="52"/>
      <c r="F136" s="53"/>
      <c r="G136" s="52"/>
      <c r="H136" s="52"/>
      <c r="I136" s="52"/>
      <c r="J136" s="54"/>
      <c r="K136" s="46"/>
      <c r="L136" s="156">
        <f>IF(K136=Organisatie!$E$20,1,0)</f>
        <v>0</v>
      </c>
      <c r="M136" s="156">
        <f>IF(K136=Organisatie!$D$21,1,0)</f>
        <v>0</v>
      </c>
      <c r="N136" s="156">
        <f>IF(K136=Organisatie!$D$22,1,0)</f>
        <v>0</v>
      </c>
      <c r="O136" s="156">
        <f>IF(K136=Organisatie!$D$23,1,0)</f>
        <v>0</v>
      </c>
      <c r="P136" s="156">
        <f t="shared" si="34"/>
        <v>0</v>
      </c>
      <c r="Q136" s="157">
        <f t="shared" si="35"/>
        <v>0</v>
      </c>
      <c r="R136" s="152">
        <f t="shared" si="36"/>
        <v>0</v>
      </c>
      <c r="S136" s="127"/>
      <c r="T136" s="153">
        <f t="shared" si="37"/>
        <v>0</v>
      </c>
      <c r="U136" s="154">
        <f t="shared" si="38"/>
        <v>0</v>
      </c>
      <c r="V136" s="155"/>
      <c r="W136" s="50">
        <f t="shared" si="20"/>
        <v>0</v>
      </c>
      <c r="X136" s="50">
        <f t="shared" si="21"/>
        <v>0</v>
      </c>
      <c r="Y136" s="22"/>
      <c r="Z136" s="22"/>
      <c r="AA136" s="37"/>
      <c r="AB136" s="31"/>
      <c r="AC136" s="50">
        <f t="shared" si="22"/>
        <v>0</v>
      </c>
      <c r="AD136" s="50">
        <f t="shared" si="23"/>
        <v>0</v>
      </c>
      <c r="AE136" s="50">
        <f t="shared" si="24"/>
        <v>0</v>
      </c>
      <c r="AF136" s="50">
        <f t="shared" si="25"/>
        <v>0</v>
      </c>
      <c r="AG136" s="50">
        <f t="shared" si="26"/>
        <v>0</v>
      </c>
      <c r="AH136" s="50">
        <f t="shared" si="27"/>
        <v>0</v>
      </c>
      <c r="AI136" s="50">
        <f t="shared" si="28"/>
        <v>0</v>
      </c>
      <c r="AJ136" s="50">
        <f t="shared" si="29"/>
        <v>0</v>
      </c>
      <c r="AK136" s="51">
        <f t="shared" si="30"/>
        <v>0</v>
      </c>
      <c r="AL136" s="37" t="str">
        <f t="shared" si="31"/>
        <v>Er ontbreken nog enkele gegevens!</v>
      </c>
      <c r="AM136" s="11"/>
      <c r="AN136" s="98">
        <f t="shared" si="32"/>
        <v>0</v>
      </c>
      <c r="AV136" s="20">
        <f t="shared" si="33"/>
        <v>0</v>
      </c>
      <c r="AW136" s="11"/>
    </row>
    <row r="137" spans="1:49" ht="15.75" customHeight="1" x14ac:dyDescent="0.2">
      <c r="A137" s="45">
        <f>SUM($AV$12:AV137)</f>
        <v>0</v>
      </c>
      <c r="B137" s="119"/>
      <c r="C137" s="52"/>
      <c r="D137" s="52"/>
      <c r="E137" s="52"/>
      <c r="F137" s="53"/>
      <c r="G137" s="52"/>
      <c r="H137" s="52"/>
      <c r="I137" s="52"/>
      <c r="J137" s="54"/>
      <c r="K137" s="46"/>
      <c r="L137" s="156">
        <f>IF(K137=Organisatie!$E$20,1,0)</f>
        <v>0</v>
      </c>
      <c r="M137" s="156">
        <f>IF(K137=Organisatie!$D$21,1,0)</f>
        <v>0</v>
      </c>
      <c r="N137" s="156">
        <f>IF(K137=Organisatie!$D$22,1,0)</f>
        <v>0</v>
      </c>
      <c r="O137" s="156">
        <f>IF(K137=Organisatie!$D$23,1,0)</f>
        <v>0</v>
      </c>
      <c r="P137" s="156">
        <f t="shared" si="34"/>
        <v>0</v>
      </c>
      <c r="Q137" s="157">
        <f t="shared" si="35"/>
        <v>0</v>
      </c>
      <c r="R137" s="152">
        <f t="shared" si="36"/>
        <v>0</v>
      </c>
      <c r="S137" s="127"/>
      <c r="T137" s="153">
        <f t="shared" si="37"/>
        <v>0</v>
      </c>
      <c r="U137" s="154">
        <f t="shared" si="38"/>
        <v>0</v>
      </c>
      <c r="V137" s="155"/>
      <c r="W137" s="50">
        <f t="shared" si="20"/>
        <v>0</v>
      </c>
      <c r="X137" s="50">
        <f t="shared" si="21"/>
        <v>0</v>
      </c>
      <c r="Y137" s="22"/>
      <c r="Z137" s="22"/>
      <c r="AA137" s="37"/>
      <c r="AB137" s="31"/>
      <c r="AC137" s="50">
        <f t="shared" si="22"/>
        <v>0</v>
      </c>
      <c r="AD137" s="50">
        <f t="shared" si="23"/>
        <v>0</v>
      </c>
      <c r="AE137" s="50">
        <f t="shared" si="24"/>
        <v>0</v>
      </c>
      <c r="AF137" s="50">
        <f t="shared" si="25"/>
        <v>0</v>
      </c>
      <c r="AG137" s="50">
        <f t="shared" si="26"/>
        <v>0</v>
      </c>
      <c r="AH137" s="50">
        <f t="shared" si="27"/>
        <v>0</v>
      </c>
      <c r="AI137" s="50">
        <f t="shared" si="28"/>
        <v>0</v>
      </c>
      <c r="AJ137" s="50">
        <f t="shared" si="29"/>
        <v>0</v>
      </c>
      <c r="AK137" s="51">
        <f t="shared" si="30"/>
        <v>0</v>
      </c>
      <c r="AL137" s="37" t="str">
        <f t="shared" si="31"/>
        <v>Er ontbreken nog enkele gegevens!</v>
      </c>
      <c r="AM137" s="11"/>
      <c r="AN137" s="98">
        <f t="shared" si="32"/>
        <v>0</v>
      </c>
      <c r="AV137" s="20">
        <f t="shared" si="33"/>
        <v>0</v>
      </c>
      <c r="AW137" s="11"/>
    </row>
    <row r="138" spans="1:49" ht="15.75" customHeight="1" x14ac:dyDescent="0.2">
      <c r="A138" s="45">
        <f>SUM($AV$12:AV138)</f>
        <v>0</v>
      </c>
      <c r="B138" s="119"/>
      <c r="C138" s="52"/>
      <c r="D138" s="52"/>
      <c r="E138" s="52"/>
      <c r="F138" s="53"/>
      <c r="G138" s="52"/>
      <c r="H138" s="52"/>
      <c r="I138" s="52"/>
      <c r="J138" s="54"/>
      <c r="K138" s="46"/>
      <c r="L138" s="156">
        <f>IF(K138=Organisatie!$E$20,1,0)</f>
        <v>0</v>
      </c>
      <c r="M138" s="156">
        <f>IF(K138=Organisatie!$D$21,1,0)</f>
        <v>0</v>
      </c>
      <c r="N138" s="156">
        <f>IF(K138=Organisatie!$D$22,1,0)</f>
        <v>0</v>
      </c>
      <c r="O138" s="156">
        <f>IF(K138=Organisatie!$D$23,1,0)</f>
        <v>0</v>
      </c>
      <c r="P138" s="156">
        <f t="shared" si="34"/>
        <v>0</v>
      </c>
      <c r="Q138" s="157">
        <f t="shared" si="35"/>
        <v>0</v>
      </c>
      <c r="R138" s="152">
        <f t="shared" si="36"/>
        <v>0</v>
      </c>
      <c r="S138" s="127"/>
      <c r="T138" s="153">
        <f t="shared" si="37"/>
        <v>0</v>
      </c>
      <c r="U138" s="154">
        <f t="shared" si="38"/>
        <v>0</v>
      </c>
      <c r="V138" s="155"/>
      <c r="W138" s="50">
        <f t="shared" si="20"/>
        <v>0</v>
      </c>
      <c r="X138" s="50">
        <f t="shared" si="21"/>
        <v>0</v>
      </c>
      <c r="Y138" s="22"/>
      <c r="Z138" s="22"/>
      <c r="AA138" s="37"/>
      <c r="AB138" s="31"/>
      <c r="AC138" s="50">
        <f t="shared" si="22"/>
        <v>0</v>
      </c>
      <c r="AD138" s="50">
        <f t="shared" si="23"/>
        <v>0</v>
      </c>
      <c r="AE138" s="50">
        <f t="shared" si="24"/>
        <v>0</v>
      </c>
      <c r="AF138" s="50">
        <f t="shared" si="25"/>
        <v>0</v>
      </c>
      <c r="AG138" s="50">
        <f t="shared" si="26"/>
        <v>0</v>
      </c>
      <c r="AH138" s="50">
        <f t="shared" si="27"/>
        <v>0</v>
      </c>
      <c r="AI138" s="50">
        <f t="shared" si="28"/>
        <v>0</v>
      </c>
      <c r="AJ138" s="50">
        <f t="shared" si="29"/>
        <v>0</v>
      </c>
      <c r="AK138" s="51">
        <f t="shared" si="30"/>
        <v>0</v>
      </c>
      <c r="AL138" s="37" t="str">
        <f t="shared" si="31"/>
        <v>Er ontbreken nog enkele gegevens!</v>
      </c>
      <c r="AM138" s="11"/>
      <c r="AN138" s="98">
        <f t="shared" si="32"/>
        <v>0</v>
      </c>
      <c r="AV138" s="20">
        <f t="shared" si="33"/>
        <v>0</v>
      </c>
      <c r="AW138" s="11"/>
    </row>
    <row r="139" spans="1:49" ht="15.75" customHeight="1" x14ac:dyDescent="0.2">
      <c r="A139" s="45">
        <f>SUM($AV$12:AV139)</f>
        <v>0</v>
      </c>
      <c r="B139" s="119"/>
      <c r="C139" s="52"/>
      <c r="D139" s="52"/>
      <c r="E139" s="52"/>
      <c r="F139" s="53"/>
      <c r="G139" s="52"/>
      <c r="H139" s="52"/>
      <c r="I139" s="52"/>
      <c r="J139" s="54"/>
      <c r="K139" s="46"/>
      <c r="L139" s="156">
        <f>IF(K139=Organisatie!$E$20,1,0)</f>
        <v>0</v>
      </c>
      <c r="M139" s="156">
        <f>IF(K139=Organisatie!$D$21,1,0)</f>
        <v>0</v>
      </c>
      <c r="N139" s="156">
        <f>IF(K139=Organisatie!$D$22,1,0)</f>
        <v>0</v>
      </c>
      <c r="O139" s="156">
        <f>IF(K139=Organisatie!$D$23,1,0)</f>
        <v>0</v>
      </c>
      <c r="P139" s="156">
        <f t="shared" si="34"/>
        <v>0</v>
      </c>
      <c r="Q139" s="157">
        <f t="shared" si="35"/>
        <v>0</v>
      </c>
      <c r="R139" s="152">
        <f t="shared" si="36"/>
        <v>0</v>
      </c>
      <c r="S139" s="127"/>
      <c r="T139" s="153">
        <f t="shared" si="37"/>
        <v>0</v>
      </c>
      <c r="U139" s="154">
        <f t="shared" si="38"/>
        <v>0</v>
      </c>
      <c r="V139" s="155"/>
      <c r="W139" s="50">
        <f t="shared" si="20"/>
        <v>0</v>
      </c>
      <c r="X139" s="50">
        <f t="shared" si="21"/>
        <v>0</v>
      </c>
      <c r="Y139" s="31"/>
      <c r="Z139" s="22"/>
      <c r="AA139" s="37"/>
      <c r="AB139" s="31"/>
      <c r="AC139" s="50">
        <f t="shared" si="22"/>
        <v>0</v>
      </c>
      <c r="AD139" s="50">
        <f t="shared" si="23"/>
        <v>0</v>
      </c>
      <c r="AE139" s="50">
        <f t="shared" si="24"/>
        <v>0</v>
      </c>
      <c r="AF139" s="50">
        <f t="shared" si="25"/>
        <v>0</v>
      </c>
      <c r="AG139" s="50">
        <f t="shared" si="26"/>
        <v>0</v>
      </c>
      <c r="AH139" s="50">
        <f t="shared" si="27"/>
        <v>0</v>
      </c>
      <c r="AI139" s="50">
        <f t="shared" si="28"/>
        <v>0</v>
      </c>
      <c r="AJ139" s="50">
        <f t="shared" si="29"/>
        <v>0</v>
      </c>
      <c r="AK139" s="51">
        <f t="shared" si="30"/>
        <v>0</v>
      </c>
      <c r="AL139" s="37" t="str">
        <f t="shared" si="31"/>
        <v>Er ontbreken nog enkele gegevens!</v>
      </c>
      <c r="AM139" s="11"/>
      <c r="AN139" s="98">
        <f t="shared" si="32"/>
        <v>0</v>
      </c>
      <c r="AV139" s="20">
        <f t="shared" si="33"/>
        <v>0</v>
      </c>
      <c r="AW139" s="11"/>
    </row>
    <row r="140" spans="1:49" ht="15.75" customHeight="1" x14ac:dyDescent="0.2">
      <c r="A140" s="45">
        <f>SUM($AV$12:AV140)</f>
        <v>0</v>
      </c>
      <c r="B140" s="119"/>
      <c r="C140" s="52"/>
      <c r="D140" s="52"/>
      <c r="E140" s="52"/>
      <c r="F140" s="53"/>
      <c r="G140" s="52"/>
      <c r="H140" s="52"/>
      <c r="I140" s="52"/>
      <c r="J140" s="54"/>
      <c r="K140" s="46"/>
      <c r="L140" s="156">
        <f>IF(K140=Organisatie!$E$20,1,0)</f>
        <v>0</v>
      </c>
      <c r="M140" s="156">
        <f>IF(K140=Organisatie!$D$21,1,0)</f>
        <v>0</v>
      </c>
      <c r="N140" s="156">
        <f>IF(K140=Organisatie!$D$22,1,0)</f>
        <v>0</v>
      </c>
      <c r="O140" s="156">
        <f>IF(K140=Organisatie!$D$23,1,0)</f>
        <v>0</v>
      </c>
      <c r="P140" s="156">
        <f t="shared" si="34"/>
        <v>0</v>
      </c>
      <c r="Q140" s="157">
        <f t="shared" si="35"/>
        <v>0</v>
      </c>
      <c r="R140" s="152">
        <f t="shared" si="36"/>
        <v>0</v>
      </c>
      <c r="S140" s="127"/>
      <c r="T140" s="153">
        <f t="shared" si="37"/>
        <v>0</v>
      </c>
      <c r="U140" s="154">
        <f t="shared" si="38"/>
        <v>0</v>
      </c>
      <c r="V140" s="155"/>
      <c r="W140" s="50">
        <f t="shared" ref="W140:W203" si="39">IF(B140="V",1,0)</f>
        <v>0</v>
      </c>
      <c r="X140" s="50">
        <f t="shared" ref="X140:X203" si="40">IF(B140="N",1,0)</f>
        <v>0</v>
      </c>
      <c r="Y140" s="31"/>
      <c r="Z140" s="22"/>
      <c r="AA140" s="37"/>
      <c r="AB140" s="31"/>
      <c r="AC140" s="50">
        <f t="shared" ref="AC140:AC203" si="41">IF(B140="V",Y135,0)</f>
        <v>0</v>
      </c>
      <c r="AD140" s="50">
        <f t="shared" ref="AD140:AD203" si="42">IF(C140="",0,$AD$10)</f>
        <v>0</v>
      </c>
      <c r="AE140" s="50">
        <f t="shared" ref="AE140:AE203" si="43">IF(E140="",0,$AE$10)</f>
        <v>0</v>
      </c>
      <c r="AF140" s="50">
        <f t="shared" ref="AF140:AF203" si="44">IF(F140="",0,$AF$10)</f>
        <v>0</v>
      </c>
      <c r="AG140" s="50">
        <f t="shared" ref="AG140:AG203" si="45">IF(G140="",0,$AG$10)</f>
        <v>0</v>
      </c>
      <c r="AH140" s="50">
        <f t="shared" ref="AH140:AH203" si="46">IF(H140="",0,$AH$10)</f>
        <v>0</v>
      </c>
      <c r="AI140" s="50">
        <f t="shared" ref="AI140:AI203" si="47">IF(I140="",0,$AI$10)</f>
        <v>0</v>
      </c>
      <c r="AJ140" s="50">
        <f t="shared" ref="AJ140:AJ203" si="48">IF(J140="",0,$AJ$10)</f>
        <v>0</v>
      </c>
      <c r="AK140" s="51">
        <f t="shared" ref="AK140:AK203" si="49">SUM(AC140:AJ140)</f>
        <v>0</v>
      </c>
      <c r="AL140" s="37" t="str">
        <f t="shared" ref="AL140:AL203" si="50">IF(AK140=$AK$10,$AP$12,$AP$13)</f>
        <v>Er ontbreken nog enkele gegevens!</v>
      </c>
      <c r="AM140" s="11"/>
      <c r="AN140" s="98">
        <f t="shared" ref="AN140:AN203" si="51">IF(E140="",0,1)</f>
        <v>0</v>
      </c>
      <c r="AV140" s="20">
        <f t="shared" ref="AV140:AV203" si="52">IF(E140="",0,1)</f>
        <v>0</v>
      </c>
      <c r="AW140" s="11"/>
    </row>
    <row r="141" spans="1:49" ht="15.75" customHeight="1" x14ac:dyDescent="0.2">
      <c r="A141" s="45">
        <f>SUM($AV$12:AV141)</f>
        <v>0</v>
      </c>
      <c r="B141" s="119"/>
      <c r="C141" s="52"/>
      <c r="D141" s="52"/>
      <c r="E141" s="52"/>
      <c r="F141" s="53"/>
      <c r="G141" s="52"/>
      <c r="H141" s="52"/>
      <c r="I141" s="52"/>
      <c r="J141" s="54"/>
      <c r="K141" s="46"/>
      <c r="L141" s="156">
        <f>IF(K141=Organisatie!$E$20,1,0)</f>
        <v>0</v>
      </c>
      <c r="M141" s="156">
        <f>IF(K141=Organisatie!$D$21,1,0)</f>
        <v>0</v>
      </c>
      <c r="N141" s="156">
        <f>IF(K141=Organisatie!$D$22,1,0)</f>
        <v>0</v>
      </c>
      <c r="O141" s="156">
        <f>IF(K141=Organisatie!$D$23,1,0)</f>
        <v>0</v>
      </c>
      <c r="P141" s="156">
        <f t="shared" ref="P141:P204" si="53">SUM(L141:O141)</f>
        <v>0</v>
      </c>
      <c r="Q141" s="157">
        <f t="shared" ref="Q141:Q204" si="54">IF(K141&gt;3,1,0)</f>
        <v>0</v>
      </c>
      <c r="R141" s="152">
        <f t="shared" ref="R141:R204" si="55">SUM(T141+U141)</f>
        <v>0</v>
      </c>
      <c r="S141" s="127"/>
      <c r="T141" s="153">
        <f t="shared" ref="T141:T204" si="56">IF(B141="V",$Y$1,$Y$2)</f>
        <v>0</v>
      </c>
      <c r="U141" s="154">
        <f t="shared" ref="U141:U204" si="57">IF(S141&gt;1000,1,0*IF(P141=1,1,0))</f>
        <v>0</v>
      </c>
      <c r="V141" s="155"/>
      <c r="W141" s="50">
        <f t="shared" si="39"/>
        <v>0</v>
      </c>
      <c r="X141" s="50">
        <f t="shared" si="40"/>
        <v>0</v>
      </c>
      <c r="Y141" s="31"/>
      <c r="Z141" s="22"/>
      <c r="AA141" s="37"/>
      <c r="AB141" s="31"/>
      <c r="AC141" s="50">
        <f t="shared" si="41"/>
        <v>0</v>
      </c>
      <c r="AD141" s="50">
        <f t="shared" si="42"/>
        <v>0</v>
      </c>
      <c r="AE141" s="50">
        <f t="shared" si="43"/>
        <v>0</v>
      </c>
      <c r="AF141" s="50">
        <f t="shared" si="44"/>
        <v>0</v>
      </c>
      <c r="AG141" s="50">
        <f t="shared" si="45"/>
        <v>0</v>
      </c>
      <c r="AH141" s="50">
        <f t="shared" si="46"/>
        <v>0</v>
      </c>
      <c r="AI141" s="50">
        <f t="shared" si="47"/>
        <v>0</v>
      </c>
      <c r="AJ141" s="50">
        <f t="shared" si="48"/>
        <v>0</v>
      </c>
      <c r="AK141" s="51">
        <f t="shared" si="49"/>
        <v>0</v>
      </c>
      <c r="AL141" s="37" t="str">
        <f t="shared" si="50"/>
        <v>Er ontbreken nog enkele gegevens!</v>
      </c>
      <c r="AM141" s="11"/>
      <c r="AN141" s="98">
        <f t="shared" si="51"/>
        <v>0</v>
      </c>
      <c r="AV141" s="20">
        <f t="shared" si="52"/>
        <v>0</v>
      </c>
      <c r="AW141" s="11"/>
    </row>
    <row r="142" spans="1:49" ht="15.75" customHeight="1" x14ac:dyDescent="0.2">
      <c r="A142" s="45">
        <f>SUM($AV$12:AV142)</f>
        <v>0</v>
      </c>
      <c r="B142" s="119"/>
      <c r="C142" s="52"/>
      <c r="D142" s="52"/>
      <c r="E142" s="52"/>
      <c r="F142" s="53"/>
      <c r="G142" s="52"/>
      <c r="H142" s="52"/>
      <c r="I142" s="52"/>
      <c r="J142" s="54"/>
      <c r="K142" s="46"/>
      <c r="L142" s="156">
        <f>IF(K142=Organisatie!$E$20,1,0)</f>
        <v>0</v>
      </c>
      <c r="M142" s="156">
        <f>IF(K142=Organisatie!$D$21,1,0)</f>
        <v>0</v>
      </c>
      <c r="N142" s="156">
        <f>IF(K142=Organisatie!$D$22,1,0)</f>
        <v>0</v>
      </c>
      <c r="O142" s="156">
        <f>IF(K142=Organisatie!$D$23,1,0)</f>
        <v>0</v>
      </c>
      <c r="P142" s="156">
        <f t="shared" si="53"/>
        <v>0</v>
      </c>
      <c r="Q142" s="157">
        <f t="shared" si="54"/>
        <v>0</v>
      </c>
      <c r="R142" s="152">
        <f t="shared" si="55"/>
        <v>0</v>
      </c>
      <c r="S142" s="127"/>
      <c r="T142" s="153">
        <f t="shared" si="56"/>
        <v>0</v>
      </c>
      <c r="U142" s="154">
        <f t="shared" si="57"/>
        <v>0</v>
      </c>
      <c r="V142" s="155"/>
      <c r="W142" s="50">
        <f t="shared" si="39"/>
        <v>0</v>
      </c>
      <c r="X142" s="50">
        <f t="shared" si="40"/>
        <v>0</v>
      </c>
      <c r="Y142" s="31"/>
      <c r="Z142" s="22"/>
      <c r="AA142" s="37"/>
      <c r="AB142" s="31"/>
      <c r="AC142" s="50">
        <f t="shared" si="41"/>
        <v>0</v>
      </c>
      <c r="AD142" s="50">
        <f t="shared" si="42"/>
        <v>0</v>
      </c>
      <c r="AE142" s="50">
        <f t="shared" si="43"/>
        <v>0</v>
      </c>
      <c r="AF142" s="50">
        <f t="shared" si="44"/>
        <v>0</v>
      </c>
      <c r="AG142" s="50">
        <f t="shared" si="45"/>
        <v>0</v>
      </c>
      <c r="AH142" s="50">
        <f t="shared" si="46"/>
        <v>0</v>
      </c>
      <c r="AI142" s="50">
        <f t="shared" si="47"/>
        <v>0</v>
      </c>
      <c r="AJ142" s="50">
        <f t="shared" si="48"/>
        <v>0</v>
      </c>
      <c r="AK142" s="51">
        <f t="shared" si="49"/>
        <v>0</v>
      </c>
      <c r="AL142" s="37" t="str">
        <f t="shared" si="50"/>
        <v>Er ontbreken nog enkele gegevens!</v>
      </c>
      <c r="AM142" s="11"/>
      <c r="AN142" s="98">
        <f t="shared" si="51"/>
        <v>0</v>
      </c>
      <c r="AV142" s="20">
        <f t="shared" si="52"/>
        <v>0</v>
      </c>
      <c r="AW142" s="11"/>
    </row>
    <row r="143" spans="1:49" ht="15.75" customHeight="1" x14ac:dyDescent="0.2">
      <c r="A143" s="45">
        <f>SUM($AV$12:AV143)</f>
        <v>0</v>
      </c>
      <c r="B143" s="119"/>
      <c r="C143" s="52"/>
      <c r="D143" s="52"/>
      <c r="E143" s="52"/>
      <c r="F143" s="53"/>
      <c r="G143" s="52"/>
      <c r="H143" s="52"/>
      <c r="I143" s="52"/>
      <c r="J143" s="54"/>
      <c r="K143" s="46"/>
      <c r="L143" s="156">
        <f>IF(K143=Organisatie!$E$20,1,0)</f>
        <v>0</v>
      </c>
      <c r="M143" s="156">
        <f>IF(K143=Organisatie!$D$21,1,0)</f>
        <v>0</v>
      </c>
      <c r="N143" s="156">
        <f>IF(K143=Organisatie!$D$22,1,0)</f>
        <v>0</v>
      </c>
      <c r="O143" s="156">
        <f>IF(K143=Organisatie!$D$23,1,0)</f>
        <v>0</v>
      </c>
      <c r="P143" s="156">
        <f t="shared" si="53"/>
        <v>0</v>
      </c>
      <c r="Q143" s="157">
        <f t="shared" si="54"/>
        <v>0</v>
      </c>
      <c r="R143" s="152">
        <f t="shared" si="55"/>
        <v>0</v>
      </c>
      <c r="S143" s="127"/>
      <c r="T143" s="153">
        <f t="shared" si="56"/>
        <v>0</v>
      </c>
      <c r="U143" s="154">
        <f t="shared" si="57"/>
        <v>0</v>
      </c>
      <c r="V143" s="155"/>
      <c r="W143" s="50">
        <f t="shared" si="39"/>
        <v>0</v>
      </c>
      <c r="X143" s="50">
        <f t="shared" si="40"/>
        <v>0</v>
      </c>
      <c r="Y143" s="31"/>
      <c r="Z143" s="22"/>
      <c r="AA143" s="37"/>
      <c r="AB143" s="31"/>
      <c r="AC143" s="50">
        <f t="shared" si="41"/>
        <v>0</v>
      </c>
      <c r="AD143" s="50">
        <f t="shared" si="42"/>
        <v>0</v>
      </c>
      <c r="AE143" s="50">
        <f t="shared" si="43"/>
        <v>0</v>
      </c>
      <c r="AF143" s="50">
        <f t="shared" si="44"/>
        <v>0</v>
      </c>
      <c r="AG143" s="50">
        <f t="shared" si="45"/>
        <v>0</v>
      </c>
      <c r="AH143" s="50">
        <f t="shared" si="46"/>
        <v>0</v>
      </c>
      <c r="AI143" s="50">
        <f t="shared" si="47"/>
        <v>0</v>
      </c>
      <c r="AJ143" s="50">
        <f t="shared" si="48"/>
        <v>0</v>
      </c>
      <c r="AK143" s="51">
        <f t="shared" si="49"/>
        <v>0</v>
      </c>
      <c r="AL143" s="37" t="str">
        <f t="shared" si="50"/>
        <v>Er ontbreken nog enkele gegevens!</v>
      </c>
      <c r="AM143" s="11"/>
      <c r="AN143" s="98">
        <f t="shared" si="51"/>
        <v>0</v>
      </c>
      <c r="AV143" s="20">
        <f t="shared" si="52"/>
        <v>0</v>
      </c>
      <c r="AW143" s="11"/>
    </row>
    <row r="144" spans="1:49" ht="15.75" customHeight="1" x14ac:dyDescent="0.2">
      <c r="A144" s="45">
        <f>SUM($AV$12:AV144)</f>
        <v>0</v>
      </c>
      <c r="B144" s="119"/>
      <c r="C144" s="52"/>
      <c r="D144" s="52"/>
      <c r="E144" s="52"/>
      <c r="F144" s="53"/>
      <c r="G144" s="52"/>
      <c r="H144" s="52"/>
      <c r="I144" s="52"/>
      <c r="J144" s="54"/>
      <c r="K144" s="46"/>
      <c r="L144" s="156">
        <f>IF(K144=Organisatie!$E$20,1,0)</f>
        <v>0</v>
      </c>
      <c r="M144" s="156">
        <f>IF(K144=Organisatie!$D$21,1,0)</f>
        <v>0</v>
      </c>
      <c r="N144" s="156">
        <f>IF(K144=Organisatie!$D$22,1,0)</f>
        <v>0</v>
      </c>
      <c r="O144" s="156">
        <f>IF(K144=Organisatie!$D$23,1,0)</f>
        <v>0</v>
      </c>
      <c r="P144" s="156">
        <f t="shared" si="53"/>
        <v>0</v>
      </c>
      <c r="Q144" s="157">
        <f t="shared" si="54"/>
        <v>0</v>
      </c>
      <c r="R144" s="152">
        <f t="shared" si="55"/>
        <v>0</v>
      </c>
      <c r="S144" s="127"/>
      <c r="T144" s="153">
        <f t="shared" si="56"/>
        <v>0</v>
      </c>
      <c r="U144" s="154">
        <f t="shared" si="57"/>
        <v>0</v>
      </c>
      <c r="V144" s="155"/>
      <c r="W144" s="50">
        <f t="shared" si="39"/>
        <v>0</v>
      </c>
      <c r="X144" s="50">
        <f t="shared" si="40"/>
        <v>0</v>
      </c>
      <c r="Y144" s="31"/>
      <c r="Z144" s="22"/>
      <c r="AA144" s="37"/>
      <c r="AB144" s="31"/>
      <c r="AC144" s="50">
        <f t="shared" si="41"/>
        <v>0</v>
      </c>
      <c r="AD144" s="50">
        <f t="shared" si="42"/>
        <v>0</v>
      </c>
      <c r="AE144" s="50">
        <f t="shared" si="43"/>
        <v>0</v>
      </c>
      <c r="AF144" s="50">
        <f t="shared" si="44"/>
        <v>0</v>
      </c>
      <c r="AG144" s="50">
        <f t="shared" si="45"/>
        <v>0</v>
      </c>
      <c r="AH144" s="50">
        <f t="shared" si="46"/>
        <v>0</v>
      </c>
      <c r="AI144" s="50">
        <f t="shared" si="47"/>
        <v>0</v>
      </c>
      <c r="AJ144" s="50">
        <f t="shared" si="48"/>
        <v>0</v>
      </c>
      <c r="AK144" s="51">
        <f t="shared" si="49"/>
        <v>0</v>
      </c>
      <c r="AL144" s="37" t="str">
        <f t="shared" si="50"/>
        <v>Er ontbreken nog enkele gegevens!</v>
      </c>
      <c r="AM144" s="11"/>
      <c r="AN144" s="98">
        <f t="shared" si="51"/>
        <v>0</v>
      </c>
      <c r="AV144" s="20">
        <f t="shared" si="52"/>
        <v>0</v>
      </c>
      <c r="AW144" s="11"/>
    </row>
    <row r="145" spans="1:49" ht="15.75" customHeight="1" x14ac:dyDescent="0.2">
      <c r="A145" s="45">
        <f>SUM($AV$12:AV145)</f>
        <v>0</v>
      </c>
      <c r="B145" s="119"/>
      <c r="C145" s="52"/>
      <c r="D145" s="52"/>
      <c r="E145" s="52"/>
      <c r="F145" s="53"/>
      <c r="G145" s="52"/>
      <c r="H145" s="52"/>
      <c r="I145" s="52"/>
      <c r="J145" s="54"/>
      <c r="K145" s="46"/>
      <c r="L145" s="156">
        <f>IF(K145=Organisatie!$E$20,1,0)</f>
        <v>0</v>
      </c>
      <c r="M145" s="156">
        <f>IF(K145=Organisatie!$D$21,1,0)</f>
        <v>0</v>
      </c>
      <c r="N145" s="156">
        <f>IF(K145=Organisatie!$D$22,1,0)</f>
        <v>0</v>
      </c>
      <c r="O145" s="156">
        <f>IF(K145=Organisatie!$D$23,1,0)</f>
        <v>0</v>
      </c>
      <c r="P145" s="156">
        <f t="shared" si="53"/>
        <v>0</v>
      </c>
      <c r="Q145" s="157">
        <f t="shared" si="54"/>
        <v>0</v>
      </c>
      <c r="R145" s="152">
        <f t="shared" si="55"/>
        <v>0</v>
      </c>
      <c r="S145" s="127"/>
      <c r="T145" s="153">
        <f t="shared" si="56"/>
        <v>0</v>
      </c>
      <c r="U145" s="154">
        <f t="shared" si="57"/>
        <v>0</v>
      </c>
      <c r="V145" s="155"/>
      <c r="W145" s="50">
        <f t="shared" si="39"/>
        <v>0</v>
      </c>
      <c r="X145" s="50">
        <f t="shared" si="40"/>
        <v>0</v>
      </c>
      <c r="Y145" s="31"/>
      <c r="Z145" s="22"/>
      <c r="AA145" s="37"/>
      <c r="AB145" s="31"/>
      <c r="AC145" s="50">
        <f t="shared" si="41"/>
        <v>0</v>
      </c>
      <c r="AD145" s="50">
        <f t="shared" si="42"/>
        <v>0</v>
      </c>
      <c r="AE145" s="50">
        <f t="shared" si="43"/>
        <v>0</v>
      </c>
      <c r="AF145" s="50">
        <f t="shared" si="44"/>
        <v>0</v>
      </c>
      <c r="AG145" s="50">
        <f t="shared" si="45"/>
        <v>0</v>
      </c>
      <c r="AH145" s="50">
        <f t="shared" si="46"/>
        <v>0</v>
      </c>
      <c r="AI145" s="50">
        <f t="shared" si="47"/>
        <v>0</v>
      </c>
      <c r="AJ145" s="50">
        <f t="shared" si="48"/>
        <v>0</v>
      </c>
      <c r="AK145" s="51">
        <f t="shared" si="49"/>
        <v>0</v>
      </c>
      <c r="AL145" s="37" t="str">
        <f t="shared" si="50"/>
        <v>Er ontbreken nog enkele gegevens!</v>
      </c>
      <c r="AM145" s="11"/>
      <c r="AN145" s="98">
        <f t="shared" si="51"/>
        <v>0</v>
      </c>
      <c r="AV145" s="20">
        <f t="shared" si="52"/>
        <v>0</v>
      </c>
      <c r="AW145" s="11"/>
    </row>
    <row r="146" spans="1:49" ht="15.75" customHeight="1" x14ac:dyDescent="0.2">
      <c r="A146" s="45">
        <f>SUM($AV$12:AV146)</f>
        <v>0</v>
      </c>
      <c r="B146" s="119"/>
      <c r="C146" s="52"/>
      <c r="D146" s="52"/>
      <c r="E146" s="52"/>
      <c r="F146" s="53"/>
      <c r="G146" s="52"/>
      <c r="H146" s="52"/>
      <c r="I146" s="52"/>
      <c r="J146" s="54"/>
      <c r="K146" s="46"/>
      <c r="L146" s="156">
        <f>IF(K146=Organisatie!$E$20,1,0)</f>
        <v>0</v>
      </c>
      <c r="M146" s="156">
        <f>IF(K146=Organisatie!$D$21,1,0)</f>
        <v>0</v>
      </c>
      <c r="N146" s="156">
        <f>IF(K146=Organisatie!$D$22,1,0)</f>
        <v>0</v>
      </c>
      <c r="O146" s="156">
        <f>IF(K146=Organisatie!$D$23,1,0)</f>
        <v>0</v>
      </c>
      <c r="P146" s="156">
        <f t="shared" si="53"/>
        <v>0</v>
      </c>
      <c r="Q146" s="157">
        <f t="shared" si="54"/>
        <v>0</v>
      </c>
      <c r="R146" s="152">
        <f t="shared" si="55"/>
        <v>0</v>
      </c>
      <c r="S146" s="127"/>
      <c r="T146" s="153">
        <f t="shared" si="56"/>
        <v>0</v>
      </c>
      <c r="U146" s="154">
        <f t="shared" si="57"/>
        <v>0</v>
      </c>
      <c r="V146" s="155"/>
      <c r="W146" s="50">
        <f t="shared" si="39"/>
        <v>0</v>
      </c>
      <c r="X146" s="50">
        <f t="shared" si="40"/>
        <v>0</v>
      </c>
      <c r="Y146" s="31"/>
      <c r="Z146" s="22"/>
      <c r="AA146" s="37"/>
      <c r="AB146" s="31"/>
      <c r="AC146" s="50">
        <f t="shared" si="41"/>
        <v>0</v>
      </c>
      <c r="AD146" s="50">
        <f t="shared" si="42"/>
        <v>0</v>
      </c>
      <c r="AE146" s="50">
        <f t="shared" si="43"/>
        <v>0</v>
      </c>
      <c r="AF146" s="50">
        <f t="shared" si="44"/>
        <v>0</v>
      </c>
      <c r="AG146" s="50">
        <f t="shared" si="45"/>
        <v>0</v>
      </c>
      <c r="AH146" s="50">
        <f t="shared" si="46"/>
        <v>0</v>
      </c>
      <c r="AI146" s="50">
        <f t="shared" si="47"/>
        <v>0</v>
      </c>
      <c r="AJ146" s="50">
        <f t="shared" si="48"/>
        <v>0</v>
      </c>
      <c r="AK146" s="51">
        <f t="shared" si="49"/>
        <v>0</v>
      </c>
      <c r="AL146" s="37" t="str">
        <f t="shared" si="50"/>
        <v>Er ontbreken nog enkele gegevens!</v>
      </c>
      <c r="AM146" s="11"/>
      <c r="AN146" s="98">
        <f t="shared" si="51"/>
        <v>0</v>
      </c>
      <c r="AV146" s="20">
        <f t="shared" si="52"/>
        <v>0</v>
      </c>
      <c r="AW146" s="11"/>
    </row>
    <row r="147" spans="1:49" ht="15.75" customHeight="1" x14ac:dyDescent="0.2">
      <c r="A147" s="45">
        <f>SUM($AV$12:AV147)</f>
        <v>0</v>
      </c>
      <c r="B147" s="119"/>
      <c r="C147" s="52"/>
      <c r="D147" s="52"/>
      <c r="E147" s="52"/>
      <c r="F147" s="53"/>
      <c r="G147" s="52"/>
      <c r="H147" s="52"/>
      <c r="I147" s="52"/>
      <c r="J147" s="54"/>
      <c r="K147" s="46"/>
      <c r="L147" s="156">
        <f>IF(K147=Organisatie!$E$20,1,0)</f>
        <v>0</v>
      </c>
      <c r="M147" s="156">
        <f>IF(K147=Organisatie!$D$21,1,0)</f>
        <v>0</v>
      </c>
      <c r="N147" s="156">
        <f>IF(K147=Organisatie!$D$22,1,0)</f>
        <v>0</v>
      </c>
      <c r="O147" s="156">
        <f>IF(K147=Organisatie!$D$23,1,0)</f>
        <v>0</v>
      </c>
      <c r="P147" s="156">
        <f t="shared" si="53"/>
        <v>0</v>
      </c>
      <c r="Q147" s="157">
        <f t="shared" si="54"/>
        <v>0</v>
      </c>
      <c r="R147" s="152">
        <f t="shared" si="55"/>
        <v>0</v>
      </c>
      <c r="S147" s="127"/>
      <c r="T147" s="153">
        <f t="shared" si="56"/>
        <v>0</v>
      </c>
      <c r="U147" s="154">
        <f t="shared" si="57"/>
        <v>0</v>
      </c>
      <c r="V147" s="155"/>
      <c r="W147" s="50">
        <f t="shared" si="39"/>
        <v>0</v>
      </c>
      <c r="X147" s="50">
        <f t="shared" si="40"/>
        <v>0</v>
      </c>
      <c r="Y147" s="31"/>
      <c r="Z147" s="22"/>
      <c r="AA147" s="37"/>
      <c r="AB147" s="31"/>
      <c r="AC147" s="50">
        <f t="shared" si="41"/>
        <v>0</v>
      </c>
      <c r="AD147" s="50">
        <f t="shared" si="42"/>
        <v>0</v>
      </c>
      <c r="AE147" s="50">
        <f t="shared" si="43"/>
        <v>0</v>
      </c>
      <c r="AF147" s="50">
        <f t="shared" si="44"/>
        <v>0</v>
      </c>
      <c r="AG147" s="50">
        <f t="shared" si="45"/>
        <v>0</v>
      </c>
      <c r="AH147" s="50">
        <f t="shared" si="46"/>
        <v>0</v>
      </c>
      <c r="AI147" s="50">
        <f t="shared" si="47"/>
        <v>0</v>
      </c>
      <c r="AJ147" s="50">
        <f t="shared" si="48"/>
        <v>0</v>
      </c>
      <c r="AK147" s="51">
        <f t="shared" si="49"/>
        <v>0</v>
      </c>
      <c r="AL147" s="37" t="str">
        <f t="shared" si="50"/>
        <v>Er ontbreken nog enkele gegevens!</v>
      </c>
      <c r="AM147" s="11"/>
      <c r="AN147" s="98">
        <f t="shared" si="51"/>
        <v>0</v>
      </c>
      <c r="AV147" s="20">
        <f t="shared" si="52"/>
        <v>0</v>
      </c>
      <c r="AW147" s="11"/>
    </row>
    <row r="148" spans="1:49" ht="15.75" customHeight="1" x14ac:dyDescent="0.2">
      <c r="A148" s="45">
        <f>SUM($AV$12:AV148)</f>
        <v>0</v>
      </c>
      <c r="B148" s="119"/>
      <c r="C148" s="52"/>
      <c r="D148" s="52"/>
      <c r="E148" s="52"/>
      <c r="F148" s="53"/>
      <c r="G148" s="52"/>
      <c r="H148" s="52"/>
      <c r="I148" s="52"/>
      <c r="J148" s="54"/>
      <c r="K148" s="46"/>
      <c r="L148" s="156">
        <f>IF(K148=Organisatie!$E$20,1,0)</f>
        <v>0</v>
      </c>
      <c r="M148" s="156">
        <f>IF(K148=Organisatie!$D$21,1,0)</f>
        <v>0</v>
      </c>
      <c r="N148" s="156">
        <f>IF(K148=Organisatie!$D$22,1,0)</f>
        <v>0</v>
      </c>
      <c r="O148" s="156">
        <f>IF(K148=Organisatie!$D$23,1,0)</f>
        <v>0</v>
      </c>
      <c r="P148" s="156">
        <f t="shared" si="53"/>
        <v>0</v>
      </c>
      <c r="Q148" s="157">
        <f t="shared" si="54"/>
        <v>0</v>
      </c>
      <c r="R148" s="152">
        <f t="shared" si="55"/>
        <v>0</v>
      </c>
      <c r="S148" s="127"/>
      <c r="T148" s="153">
        <f t="shared" si="56"/>
        <v>0</v>
      </c>
      <c r="U148" s="154">
        <f t="shared" si="57"/>
        <v>0</v>
      </c>
      <c r="V148" s="155"/>
      <c r="W148" s="50">
        <f t="shared" si="39"/>
        <v>0</v>
      </c>
      <c r="X148" s="50">
        <f t="shared" si="40"/>
        <v>0</v>
      </c>
      <c r="Y148" s="31"/>
      <c r="Z148" s="22"/>
      <c r="AA148" s="37"/>
      <c r="AB148" s="31"/>
      <c r="AC148" s="50">
        <f t="shared" si="41"/>
        <v>0</v>
      </c>
      <c r="AD148" s="50">
        <f t="shared" si="42"/>
        <v>0</v>
      </c>
      <c r="AE148" s="50">
        <f t="shared" si="43"/>
        <v>0</v>
      </c>
      <c r="AF148" s="50">
        <f t="shared" si="44"/>
        <v>0</v>
      </c>
      <c r="AG148" s="50">
        <f t="shared" si="45"/>
        <v>0</v>
      </c>
      <c r="AH148" s="50">
        <f t="shared" si="46"/>
        <v>0</v>
      </c>
      <c r="AI148" s="50">
        <f t="shared" si="47"/>
        <v>0</v>
      </c>
      <c r="AJ148" s="50">
        <f t="shared" si="48"/>
        <v>0</v>
      </c>
      <c r="AK148" s="51">
        <f t="shared" si="49"/>
        <v>0</v>
      </c>
      <c r="AL148" s="37" t="str">
        <f t="shared" si="50"/>
        <v>Er ontbreken nog enkele gegevens!</v>
      </c>
      <c r="AM148" s="11"/>
      <c r="AN148" s="98">
        <f t="shared" si="51"/>
        <v>0</v>
      </c>
      <c r="AV148" s="20">
        <f t="shared" si="52"/>
        <v>0</v>
      </c>
      <c r="AW148" s="11"/>
    </row>
    <row r="149" spans="1:49" ht="15.75" customHeight="1" x14ac:dyDescent="0.2">
      <c r="A149" s="45">
        <f>SUM($AV$12:AV149)</f>
        <v>0</v>
      </c>
      <c r="B149" s="119"/>
      <c r="C149" s="52"/>
      <c r="D149" s="52"/>
      <c r="E149" s="52"/>
      <c r="F149" s="53"/>
      <c r="G149" s="52"/>
      <c r="H149" s="52"/>
      <c r="I149" s="52"/>
      <c r="J149" s="54"/>
      <c r="K149" s="46"/>
      <c r="L149" s="156">
        <f>IF(K149=Organisatie!$E$20,1,0)</f>
        <v>0</v>
      </c>
      <c r="M149" s="156">
        <f>IF(K149=Organisatie!$D$21,1,0)</f>
        <v>0</v>
      </c>
      <c r="N149" s="156">
        <f>IF(K149=Organisatie!$D$22,1,0)</f>
        <v>0</v>
      </c>
      <c r="O149" s="156">
        <f>IF(K149=Organisatie!$D$23,1,0)</f>
        <v>0</v>
      </c>
      <c r="P149" s="156">
        <f t="shared" si="53"/>
        <v>0</v>
      </c>
      <c r="Q149" s="157">
        <f t="shared" si="54"/>
        <v>0</v>
      </c>
      <c r="R149" s="152">
        <f t="shared" si="55"/>
        <v>0</v>
      </c>
      <c r="S149" s="127"/>
      <c r="T149" s="153">
        <f t="shared" si="56"/>
        <v>0</v>
      </c>
      <c r="U149" s="154">
        <f t="shared" si="57"/>
        <v>0</v>
      </c>
      <c r="V149" s="155"/>
      <c r="W149" s="50">
        <f t="shared" si="39"/>
        <v>0</v>
      </c>
      <c r="X149" s="50">
        <f t="shared" si="40"/>
        <v>0</v>
      </c>
      <c r="Y149" s="31"/>
      <c r="Z149" s="22"/>
      <c r="AA149" s="37"/>
      <c r="AB149" s="31"/>
      <c r="AC149" s="50">
        <f t="shared" si="41"/>
        <v>0</v>
      </c>
      <c r="AD149" s="50">
        <f t="shared" si="42"/>
        <v>0</v>
      </c>
      <c r="AE149" s="50">
        <f t="shared" si="43"/>
        <v>0</v>
      </c>
      <c r="AF149" s="50">
        <f t="shared" si="44"/>
        <v>0</v>
      </c>
      <c r="AG149" s="50">
        <f t="shared" si="45"/>
        <v>0</v>
      </c>
      <c r="AH149" s="50">
        <f t="shared" si="46"/>
        <v>0</v>
      </c>
      <c r="AI149" s="50">
        <f t="shared" si="47"/>
        <v>0</v>
      </c>
      <c r="AJ149" s="50">
        <f t="shared" si="48"/>
        <v>0</v>
      </c>
      <c r="AK149" s="51">
        <f t="shared" si="49"/>
        <v>0</v>
      </c>
      <c r="AL149" s="37" t="str">
        <f t="shared" si="50"/>
        <v>Er ontbreken nog enkele gegevens!</v>
      </c>
      <c r="AM149" s="11"/>
      <c r="AN149" s="98">
        <f t="shared" si="51"/>
        <v>0</v>
      </c>
      <c r="AV149" s="20">
        <f t="shared" si="52"/>
        <v>0</v>
      </c>
      <c r="AW149" s="11"/>
    </row>
    <row r="150" spans="1:49" ht="15.75" customHeight="1" x14ac:dyDescent="0.2">
      <c r="A150" s="45">
        <f>SUM($AV$12:AV150)</f>
        <v>0</v>
      </c>
      <c r="B150" s="119"/>
      <c r="C150" s="52"/>
      <c r="D150" s="52"/>
      <c r="E150" s="52"/>
      <c r="F150" s="53"/>
      <c r="G150" s="52"/>
      <c r="H150" s="52"/>
      <c r="I150" s="52"/>
      <c r="J150" s="54"/>
      <c r="K150" s="46"/>
      <c r="L150" s="156">
        <f>IF(K150=Organisatie!$E$20,1,0)</f>
        <v>0</v>
      </c>
      <c r="M150" s="156">
        <f>IF(K150=Organisatie!$D$21,1,0)</f>
        <v>0</v>
      </c>
      <c r="N150" s="156">
        <f>IF(K150=Organisatie!$D$22,1,0)</f>
        <v>0</v>
      </c>
      <c r="O150" s="156">
        <f>IF(K150=Organisatie!$D$23,1,0)</f>
        <v>0</v>
      </c>
      <c r="P150" s="156">
        <f t="shared" si="53"/>
        <v>0</v>
      </c>
      <c r="Q150" s="157">
        <f t="shared" si="54"/>
        <v>0</v>
      </c>
      <c r="R150" s="152">
        <f t="shared" si="55"/>
        <v>0</v>
      </c>
      <c r="S150" s="127"/>
      <c r="T150" s="153">
        <f t="shared" si="56"/>
        <v>0</v>
      </c>
      <c r="U150" s="154">
        <f t="shared" si="57"/>
        <v>0</v>
      </c>
      <c r="V150" s="155"/>
      <c r="W150" s="50">
        <f t="shared" si="39"/>
        <v>0</v>
      </c>
      <c r="X150" s="50">
        <f t="shared" si="40"/>
        <v>0</v>
      </c>
      <c r="Y150" s="31"/>
      <c r="Z150" s="22"/>
      <c r="AA150" s="37"/>
      <c r="AB150" s="31"/>
      <c r="AC150" s="50">
        <f t="shared" si="41"/>
        <v>0</v>
      </c>
      <c r="AD150" s="50">
        <f t="shared" si="42"/>
        <v>0</v>
      </c>
      <c r="AE150" s="50">
        <f t="shared" si="43"/>
        <v>0</v>
      </c>
      <c r="AF150" s="50">
        <f t="shared" si="44"/>
        <v>0</v>
      </c>
      <c r="AG150" s="50">
        <f t="shared" si="45"/>
        <v>0</v>
      </c>
      <c r="AH150" s="50">
        <f t="shared" si="46"/>
        <v>0</v>
      </c>
      <c r="AI150" s="50">
        <f t="shared" si="47"/>
        <v>0</v>
      </c>
      <c r="AJ150" s="50">
        <f t="shared" si="48"/>
        <v>0</v>
      </c>
      <c r="AK150" s="51">
        <f t="shared" si="49"/>
        <v>0</v>
      </c>
      <c r="AL150" s="37" t="str">
        <f t="shared" si="50"/>
        <v>Er ontbreken nog enkele gegevens!</v>
      </c>
      <c r="AM150" s="11"/>
      <c r="AN150" s="98">
        <f t="shared" si="51"/>
        <v>0</v>
      </c>
      <c r="AV150" s="20">
        <f t="shared" si="52"/>
        <v>0</v>
      </c>
      <c r="AW150" s="11"/>
    </row>
    <row r="151" spans="1:49" ht="15.75" customHeight="1" x14ac:dyDescent="0.2">
      <c r="A151" s="45">
        <f>SUM($AV$12:AV151)</f>
        <v>0</v>
      </c>
      <c r="B151" s="119"/>
      <c r="C151" s="52"/>
      <c r="D151" s="52"/>
      <c r="E151" s="52"/>
      <c r="F151" s="53"/>
      <c r="G151" s="52"/>
      <c r="H151" s="52"/>
      <c r="I151" s="52"/>
      <c r="J151" s="54"/>
      <c r="K151" s="46"/>
      <c r="L151" s="156">
        <f>IF(K151=Organisatie!$E$20,1,0)</f>
        <v>0</v>
      </c>
      <c r="M151" s="156">
        <f>IF(K151=Organisatie!$D$21,1,0)</f>
        <v>0</v>
      </c>
      <c r="N151" s="156">
        <f>IF(K151=Organisatie!$D$22,1,0)</f>
        <v>0</v>
      </c>
      <c r="O151" s="156">
        <f>IF(K151=Organisatie!$D$23,1,0)</f>
        <v>0</v>
      </c>
      <c r="P151" s="156">
        <f t="shared" si="53"/>
        <v>0</v>
      </c>
      <c r="Q151" s="157">
        <f t="shared" si="54"/>
        <v>0</v>
      </c>
      <c r="R151" s="152">
        <f t="shared" si="55"/>
        <v>0</v>
      </c>
      <c r="S151" s="127"/>
      <c r="T151" s="153">
        <f t="shared" si="56"/>
        <v>0</v>
      </c>
      <c r="U151" s="154">
        <f t="shared" si="57"/>
        <v>0</v>
      </c>
      <c r="V151" s="155"/>
      <c r="W151" s="50">
        <f t="shared" si="39"/>
        <v>0</v>
      </c>
      <c r="X151" s="50">
        <f t="shared" si="40"/>
        <v>0</v>
      </c>
      <c r="Y151" s="31"/>
      <c r="Z151" s="22"/>
      <c r="AA151" s="37"/>
      <c r="AB151" s="31"/>
      <c r="AC151" s="50">
        <f t="shared" si="41"/>
        <v>0</v>
      </c>
      <c r="AD151" s="50">
        <f t="shared" si="42"/>
        <v>0</v>
      </c>
      <c r="AE151" s="50">
        <f t="shared" si="43"/>
        <v>0</v>
      </c>
      <c r="AF151" s="50">
        <f t="shared" si="44"/>
        <v>0</v>
      </c>
      <c r="AG151" s="50">
        <f t="shared" si="45"/>
        <v>0</v>
      </c>
      <c r="AH151" s="50">
        <f t="shared" si="46"/>
        <v>0</v>
      </c>
      <c r="AI151" s="50">
        <f t="shared" si="47"/>
        <v>0</v>
      </c>
      <c r="AJ151" s="50">
        <f t="shared" si="48"/>
        <v>0</v>
      </c>
      <c r="AK151" s="51">
        <f t="shared" si="49"/>
        <v>0</v>
      </c>
      <c r="AL151" s="37" t="str">
        <f t="shared" si="50"/>
        <v>Er ontbreken nog enkele gegevens!</v>
      </c>
      <c r="AM151" s="11"/>
      <c r="AN151" s="98">
        <f t="shared" si="51"/>
        <v>0</v>
      </c>
      <c r="AV151" s="20">
        <f t="shared" si="52"/>
        <v>0</v>
      </c>
      <c r="AW151" s="11"/>
    </row>
    <row r="152" spans="1:49" ht="15.75" customHeight="1" x14ac:dyDescent="0.2">
      <c r="A152" s="45">
        <f>SUM($AV$12:AV152)</f>
        <v>0</v>
      </c>
      <c r="B152" s="119"/>
      <c r="C152" s="52"/>
      <c r="D152" s="52"/>
      <c r="E152" s="52"/>
      <c r="F152" s="53"/>
      <c r="G152" s="52"/>
      <c r="H152" s="52"/>
      <c r="I152" s="52"/>
      <c r="J152" s="54"/>
      <c r="K152" s="46"/>
      <c r="L152" s="156">
        <f>IF(K152=Organisatie!$E$20,1,0)</f>
        <v>0</v>
      </c>
      <c r="M152" s="156">
        <f>IF(K152=Organisatie!$D$21,1,0)</f>
        <v>0</v>
      </c>
      <c r="N152" s="156">
        <f>IF(K152=Organisatie!$D$22,1,0)</f>
        <v>0</v>
      </c>
      <c r="O152" s="156">
        <f>IF(K152=Organisatie!$D$23,1,0)</f>
        <v>0</v>
      </c>
      <c r="P152" s="156">
        <f t="shared" si="53"/>
        <v>0</v>
      </c>
      <c r="Q152" s="157">
        <f t="shared" si="54"/>
        <v>0</v>
      </c>
      <c r="R152" s="152">
        <f t="shared" si="55"/>
        <v>0</v>
      </c>
      <c r="S152" s="127"/>
      <c r="T152" s="153">
        <f t="shared" si="56"/>
        <v>0</v>
      </c>
      <c r="U152" s="154">
        <f t="shared" si="57"/>
        <v>0</v>
      </c>
      <c r="V152" s="155"/>
      <c r="W152" s="50">
        <f t="shared" si="39"/>
        <v>0</v>
      </c>
      <c r="X152" s="50">
        <f t="shared" si="40"/>
        <v>0</v>
      </c>
      <c r="Y152" s="31"/>
      <c r="Z152" s="22"/>
      <c r="AA152" s="37"/>
      <c r="AB152" s="31"/>
      <c r="AC152" s="50">
        <f t="shared" si="41"/>
        <v>0</v>
      </c>
      <c r="AD152" s="50">
        <f t="shared" si="42"/>
        <v>0</v>
      </c>
      <c r="AE152" s="50">
        <f t="shared" si="43"/>
        <v>0</v>
      </c>
      <c r="AF152" s="50">
        <f t="shared" si="44"/>
        <v>0</v>
      </c>
      <c r="AG152" s="50">
        <f t="shared" si="45"/>
        <v>0</v>
      </c>
      <c r="AH152" s="50">
        <f t="shared" si="46"/>
        <v>0</v>
      </c>
      <c r="AI152" s="50">
        <f t="shared" si="47"/>
        <v>0</v>
      </c>
      <c r="AJ152" s="50">
        <f t="shared" si="48"/>
        <v>0</v>
      </c>
      <c r="AK152" s="51">
        <f t="shared" si="49"/>
        <v>0</v>
      </c>
      <c r="AL152" s="37" t="str">
        <f t="shared" si="50"/>
        <v>Er ontbreken nog enkele gegevens!</v>
      </c>
      <c r="AM152" s="11"/>
      <c r="AN152" s="98">
        <f t="shared" si="51"/>
        <v>0</v>
      </c>
      <c r="AV152" s="20">
        <f t="shared" si="52"/>
        <v>0</v>
      </c>
      <c r="AW152" s="11"/>
    </row>
    <row r="153" spans="1:49" ht="15.75" customHeight="1" x14ac:dyDescent="0.2">
      <c r="A153" s="45">
        <f>SUM($AV$12:AV153)</f>
        <v>0</v>
      </c>
      <c r="B153" s="119"/>
      <c r="C153" s="52"/>
      <c r="D153" s="52"/>
      <c r="E153" s="52"/>
      <c r="F153" s="53"/>
      <c r="G153" s="52"/>
      <c r="H153" s="52"/>
      <c r="I153" s="52"/>
      <c r="J153" s="54"/>
      <c r="K153" s="46"/>
      <c r="L153" s="156">
        <f>IF(K153=Organisatie!$E$20,1,0)</f>
        <v>0</v>
      </c>
      <c r="M153" s="156">
        <f>IF(K153=Organisatie!$D$21,1,0)</f>
        <v>0</v>
      </c>
      <c r="N153" s="156">
        <f>IF(K153=Organisatie!$D$22,1,0)</f>
        <v>0</v>
      </c>
      <c r="O153" s="156">
        <f>IF(K153=Organisatie!$D$23,1,0)</f>
        <v>0</v>
      </c>
      <c r="P153" s="156">
        <f t="shared" si="53"/>
        <v>0</v>
      </c>
      <c r="Q153" s="157">
        <f t="shared" si="54"/>
        <v>0</v>
      </c>
      <c r="R153" s="152">
        <f t="shared" si="55"/>
        <v>0</v>
      </c>
      <c r="S153" s="127"/>
      <c r="T153" s="153">
        <f t="shared" si="56"/>
        <v>0</v>
      </c>
      <c r="U153" s="154">
        <f t="shared" si="57"/>
        <v>0</v>
      </c>
      <c r="V153" s="155"/>
      <c r="W153" s="50">
        <f t="shared" si="39"/>
        <v>0</v>
      </c>
      <c r="X153" s="50">
        <f t="shared" si="40"/>
        <v>0</v>
      </c>
      <c r="Y153" s="57"/>
      <c r="Z153" s="22"/>
      <c r="AA153" s="37"/>
      <c r="AB153" s="31"/>
      <c r="AC153" s="50">
        <f t="shared" si="41"/>
        <v>0</v>
      </c>
      <c r="AD153" s="50">
        <f t="shared" si="42"/>
        <v>0</v>
      </c>
      <c r="AE153" s="50">
        <f t="shared" si="43"/>
        <v>0</v>
      </c>
      <c r="AF153" s="50">
        <f t="shared" si="44"/>
        <v>0</v>
      </c>
      <c r="AG153" s="50">
        <f t="shared" si="45"/>
        <v>0</v>
      </c>
      <c r="AH153" s="50">
        <f t="shared" si="46"/>
        <v>0</v>
      </c>
      <c r="AI153" s="50">
        <f t="shared" si="47"/>
        <v>0</v>
      </c>
      <c r="AJ153" s="50">
        <f t="shared" si="48"/>
        <v>0</v>
      </c>
      <c r="AK153" s="51">
        <f t="shared" si="49"/>
        <v>0</v>
      </c>
      <c r="AL153" s="37" t="str">
        <f t="shared" si="50"/>
        <v>Er ontbreken nog enkele gegevens!</v>
      </c>
      <c r="AM153" s="11"/>
      <c r="AN153" s="98">
        <f t="shared" si="51"/>
        <v>0</v>
      </c>
      <c r="AV153" s="20">
        <f t="shared" si="52"/>
        <v>0</v>
      </c>
      <c r="AW153" s="11"/>
    </row>
    <row r="154" spans="1:49" ht="15.75" customHeight="1" x14ac:dyDescent="0.2">
      <c r="A154" s="45">
        <f>SUM($AV$12:AV154)</f>
        <v>0</v>
      </c>
      <c r="B154" s="119"/>
      <c r="C154" s="52"/>
      <c r="D154" s="52"/>
      <c r="E154" s="52"/>
      <c r="F154" s="53"/>
      <c r="G154" s="52"/>
      <c r="H154" s="52"/>
      <c r="I154" s="52"/>
      <c r="J154" s="54"/>
      <c r="K154" s="46"/>
      <c r="L154" s="156">
        <f>IF(K154=Organisatie!$E$20,1,0)</f>
        <v>0</v>
      </c>
      <c r="M154" s="156">
        <f>IF(K154=Organisatie!$D$21,1,0)</f>
        <v>0</v>
      </c>
      <c r="N154" s="156">
        <f>IF(K154=Organisatie!$D$22,1,0)</f>
        <v>0</v>
      </c>
      <c r="O154" s="156">
        <f>IF(K154=Organisatie!$D$23,1,0)</f>
        <v>0</v>
      </c>
      <c r="P154" s="156">
        <f t="shared" si="53"/>
        <v>0</v>
      </c>
      <c r="Q154" s="157">
        <f t="shared" si="54"/>
        <v>0</v>
      </c>
      <c r="R154" s="152">
        <f t="shared" si="55"/>
        <v>0</v>
      </c>
      <c r="S154" s="127"/>
      <c r="T154" s="153">
        <f t="shared" si="56"/>
        <v>0</v>
      </c>
      <c r="U154" s="154">
        <f t="shared" si="57"/>
        <v>0</v>
      </c>
      <c r="V154" s="155"/>
      <c r="W154" s="50">
        <f t="shared" si="39"/>
        <v>0</v>
      </c>
      <c r="X154" s="50">
        <f t="shared" si="40"/>
        <v>0</v>
      </c>
      <c r="Y154" s="31"/>
      <c r="Z154" s="22"/>
      <c r="AA154" s="37"/>
      <c r="AB154" s="31"/>
      <c r="AC154" s="50">
        <f t="shared" si="41"/>
        <v>0</v>
      </c>
      <c r="AD154" s="50">
        <f t="shared" si="42"/>
        <v>0</v>
      </c>
      <c r="AE154" s="50">
        <f t="shared" si="43"/>
        <v>0</v>
      </c>
      <c r="AF154" s="50">
        <f t="shared" si="44"/>
        <v>0</v>
      </c>
      <c r="AG154" s="50">
        <f t="shared" si="45"/>
        <v>0</v>
      </c>
      <c r="AH154" s="50">
        <f t="shared" si="46"/>
        <v>0</v>
      </c>
      <c r="AI154" s="50">
        <f t="shared" si="47"/>
        <v>0</v>
      </c>
      <c r="AJ154" s="50">
        <f t="shared" si="48"/>
        <v>0</v>
      </c>
      <c r="AK154" s="51">
        <f t="shared" si="49"/>
        <v>0</v>
      </c>
      <c r="AL154" s="37" t="str">
        <f t="shared" si="50"/>
        <v>Er ontbreken nog enkele gegevens!</v>
      </c>
      <c r="AM154" s="11"/>
      <c r="AN154" s="98">
        <f t="shared" si="51"/>
        <v>0</v>
      </c>
      <c r="AV154" s="20">
        <f t="shared" si="52"/>
        <v>0</v>
      </c>
      <c r="AW154" s="11"/>
    </row>
    <row r="155" spans="1:49" ht="15.75" customHeight="1" x14ac:dyDescent="0.2">
      <c r="A155" s="45">
        <f>SUM($AV$12:AV155)</f>
        <v>0</v>
      </c>
      <c r="B155" s="119"/>
      <c r="C155" s="52"/>
      <c r="D155" s="52"/>
      <c r="E155" s="52"/>
      <c r="F155" s="53"/>
      <c r="G155" s="52"/>
      <c r="H155" s="52"/>
      <c r="I155" s="52"/>
      <c r="J155" s="54"/>
      <c r="K155" s="46"/>
      <c r="L155" s="156">
        <f>IF(K155=Organisatie!$E$20,1,0)</f>
        <v>0</v>
      </c>
      <c r="M155" s="156">
        <f>IF(K155=Organisatie!$D$21,1,0)</f>
        <v>0</v>
      </c>
      <c r="N155" s="156">
        <f>IF(K155=Organisatie!$D$22,1,0)</f>
        <v>0</v>
      </c>
      <c r="O155" s="156">
        <f>IF(K155=Organisatie!$D$23,1,0)</f>
        <v>0</v>
      </c>
      <c r="P155" s="156">
        <f t="shared" si="53"/>
        <v>0</v>
      </c>
      <c r="Q155" s="157">
        <f t="shared" si="54"/>
        <v>0</v>
      </c>
      <c r="R155" s="152">
        <f t="shared" si="55"/>
        <v>0</v>
      </c>
      <c r="S155" s="127"/>
      <c r="T155" s="153">
        <f t="shared" si="56"/>
        <v>0</v>
      </c>
      <c r="U155" s="154">
        <f t="shared" si="57"/>
        <v>0</v>
      </c>
      <c r="V155" s="155"/>
      <c r="W155" s="50">
        <f t="shared" si="39"/>
        <v>0</v>
      </c>
      <c r="X155" s="50">
        <f t="shared" si="40"/>
        <v>0</v>
      </c>
      <c r="Y155" s="31"/>
      <c r="Z155" s="22"/>
      <c r="AA155" s="37"/>
      <c r="AB155" s="31"/>
      <c r="AC155" s="50">
        <f t="shared" si="41"/>
        <v>0</v>
      </c>
      <c r="AD155" s="50">
        <f t="shared" si="42"/>
        <v>0</v>
      </c>
      <c r="AE155" s="50">
        <f t="shared" si="43"/>
        <v>0</v>
      </c>
      <c r="AF155" s="50">
        <f t="shared" si="44"/>
        <v>0</v>
      </c>
      <c r="AG155" s="50">
        <f t="shared" si="45"/>
        <v>0</v>
      </c>
      <c r="AH155" s="50">
        <f t="shared" si="46"/>
        <v>0</v>
      </c>
      <c r="AI155" s="50">
        <f t="shared" si="47"/>
        <v>0</v>
      </c>
      <c r="AJ155" s="50">
        <f t="shared" si="48"/>
        <v>0</v>
      </c>
      <c r="AK155" s="51">
        <f t="shared" si="49"/>
        <v>0</v>
      </c>
      <c r="AL155" s="37" t="str">
        <f t="shared" si="50"/>
        <v>Er ontbreken nog enkele gegevens!</v>
      </c>
      <c r="AM155" s="11"/>
      <c r="AN155" s="98">
        <f t="shared" si="51"/>
        <v>0</v>
      </c>
      <c r="AV155" s="20">
        <f t="shared" si="52"/>
        <v>0</v>
      </c>
      <c r="AW155" s="11"/>
    </row>
    <row r="156" spans="1:49" ht="15.75" customHeight="1" x14ac:dyDescent="0.2">
      <c r="A156" s="45">
        <f>SUM($AV$12:AV156)</f>
        <v>0</v>
      </c>
      <c r="B156" s="119"/>
      <c r="C156" s="52"/>
      <c r="D156" s="52"/>
      <c r="E156" s="52"/>
      <c r="F156" s="53"/>
      <c r="G156" s="52"/>
      <c r="H156" s="52"/>
      <c r="I156" s="52"/>
      <c r="J156" s="54"/>
      <c r="K156" s="46"/>
      <c r="L156" s="156">
        <f>IF(K156=Organisatie!$E$20,1,0)</f>
        <v>0</v>
      </c>
      <c r="M156" s="156">
        <f>IF(K156=Organisatie!$D$21,1,0)</f>
        <v>0</v>
      </c>
      <c r="N156" s="156">
        <f>IF(K156=Organisatie!$D$22,1,0)</f>
        <v>0</v>
      </c>
      <c r="O156" s="156">
        <f>IF(K156=Organisatie!$D$23,1,0)</f>
        <v>0</v>
      </c>
      <c r="P156" s="156">
        <f t="shared" si="53"/>
        <v>0</v>
      </c>
      <c r="Q156" s="157">
        <f t="shared" si="54"/>
        <v>0</v>
      </c>
      <c r="R156" s="152">
        <f t="shared" si="55"/>
        <v>0</v>
      </c>
      <c r="S156" s="127"/>
      <c r="T156" s="153">
        <f t="shared" si="56"/>
        <v>0</v>
      </c>
      <c r="U156" s="154">
        <f t="shared" si="57"/>
        <v>0</v>
      </c>
      <c r="V156" s="155"/>
      <c r="W156" s="50">
        <f t="shared" si="39"/>
        <v>0</v>
      </c>
      <c r="X156" s="50">
        <f t="shared" si="40"/>
        <v>0</v>
      </c>
      <c r="Y156" s="31"/>
      <c r="Z156" s="22"/>
      <c r="AA156" s="37"/>
      <c r="AB156" s="31"/>
      <c r="AC156" s="50">
        <f t="shared" si="41"/>
        <v>0</v>
      </c>
      <c r="AD156" s="50">
        <f t="shared" si="42"/>
        <v>0</v>
      </c>
      <c r="AE156" s="50">
        <f t="shared" si="43"/>
        <v>0</v>
      </c>
      <c r="AF156" s="50">
        <f t="shared" si="44"/>
        <v>0</v>
      </c>
      <c r="AG156" s="50">
        <f t="shared" si="45"/>
        <v>0</v>
      </c>
      <c r="AH156" s="50">
        <f t="shared" si="46"/>
        <v>0</v>
      </c>
      <c r="AI156" s="50">
        <f t="shared" si="47"/>
        <v>0</v>
      </c>
      <c r="AJ156" s="50">
        <f t="shared" si="48"/>
        <v>0</v>
      </c>
      <c r="AK156" s="51">
        <f t="shared" si="49"/>
        <v>0</v>
      </c>
      <c r="AL156" s="37" t="str">
        <f t="shared" si="50"/>
        <v>Er ontbreken nog enkele gegevens!</v>
      </c>
      <c r="AM156" s="11"/>
      <c r="AN156" s="98">
        <f t="shared" si="51"/>
        <v>0</v>
      </c>
      <c r="AV156" s="20">
        <f t="shared" si="52"/>
        <v>0</v>
      </c>
      <c r="AW156" s="11"/>
    </row>
    <row r="157" spans="1:49" ht="15.75" customHeight="1" x14ac:dyDescent="0.2">
      <c r="A157" s="45">
        <f>SUM($AV$12:AV157)</f>
        <v>0</v>
      </c>
      <c r="B157" s="119"/>
      <c r="C157" s="52"/>
      <c r="D157" s="52"/>
      <c r="E157" s="52"/>
      <c r="F157" s="53"/>
      <c r="G157" s="52"/>
      <c r="H157" s="52"/>
      <c r="I157" s="52"/>
      <c r="J157" s="54"/>
      <c r="K157" s="46"/>
      <c r="L157" s="156">
        <f>IF(K157=Organisatie!$E$20,1,0)</f>
        <v>0</v>
      </c>
      <c r="M157" s="156">
        <f>IF(K157=Organisatie!$D$21,1,0)</f>
        <v>0</v>
      </c>
      <c r="N157" s="156">
        <f>IF(K157=Organisatie!$D$22,1,0)</f>
        <v>0</v>
      </c>
      <c r="O157" s="156">
        <f>IF(K157=Organisatie!$D$23,1,0)</f>
        <v>0</v>
      </c>
      <c r="P157" s="156">
        <f t="shared" si="53"/>
        <v>0</v>
      </c>
      <c r="Q157" s="157">
        <f t="shared" si="54"/>
        <v>0</v>
      </c>
      <c r="R157" s="152">
        <f t="shared" si="55"/>
        <v>0</v>
      </c>
      <c r="S157" s="127"/>
      <c r="T157" s="153">
        <f t="shared" si="56"/>
        <v>0</v>
      </c>
      <c r="U157" s="154">
        <f t="shared" si="57"/>
        <v>0</v>
      </c>
      <c r="V157" s="155"/>
      <c r="W157" s="50">
        <f t="shared" si="39"/>
        <v>0</v>
      </c>
      <c r="X157" s="50">
        <f t="shared" si="40"/>
        <v>0</v>
      </c>
      <c r="Y157" s="31"/>
      <c r="Z157" s="22"/>
      <c r="AA157" s="37"/>
      <c r="AB157" s="31"/>
      <c r="AC157" s="50">
        <f t="shared" si="41"/>
        <v>0</v>
      </c>
      <c r="AD157" s="50">
        <f t="shared" si="42"/>
        <v>0</v>
      </c>
      <c r="AE157" s="50">
        <f t="shared" si="43"/>
        <v>0</v>
      </c>
      <c r="AF157" s="50">
        <f t="shared" si="44"/>
        <v>0</v>
      </c>
      <c r="AG157" s="50">
        <f t="shared" si="45"/>
        <v>0</v>
      </c>
      <c r="AH157" s="50">
        <f t="shared" si="46"/>
        <v>0</v>
      </c>
      <c r="AI157" s="50">
        <f t="shared" si="47"/>
        <v>0</v>
      </c>
      <c r="AJ157" s="50">
        <f t="shared" si="48"/>
        <v>0</v>
      </c>
      <c r="AK157" s="51">
        <f t="shared" si="49"/>
        <v>0</v>
      </c>
      <c r="AL157" s="37" t="str">
        <f t="shared" si="50"/>
        <v>Er ontbreken nog enkele gegevens!</v>
      </c>
      <c r="AM157" s="11"/>
      <c r="AN157" s="98">
        <f t="shared" si="51"/>
        <v>0</v>
      </c>
      <c r="AV157" s="20">
        <f t="shared" si="52"/>
        <v>0</v>
      </c>
      <c r="AW157" s="11"/>
    </row>
    <row r="158" spans="1:49" ht="15.75" customHeight="1" x14ac:dyDescent="0.2">
      <c r="A158" s="45">
        <f>SUM($AV$12:AV158)</f>
        <v>0</v>
      </c>
      <c r="B158" s="119"/>
      <c r="C158" s="52"/>
      <c r="D158" s="52"/>
      <c r="E158" s="52"/>
      <c r="F158" s="53"/>
      <c r="G158" s="52"/>
      <c r="H158" s="52"/>
      <c r="I158" s="52"/>
      <c r="J158" s="54"/>
      <c r="K158" s="46"/>
      <c r="L158" s="156">
        <f>IF(K158=Organisatie!$E$20,1,0)</f>
        <v>0</v>
      </c>
      <c r="M158" s="156">
        <f>IF(K158=Organisatie!$D$21,1,0)</f>
        <v>0</v>
      </c>
      <c r="N158" s="156">
        <f>IF(K158=Organisatie!$D$22,1,0)</f>
        <v>0</v>
      </c>
      <c r="O158" s="156">
        <f>IF(K158=Organisatie!$D$23,1,0)</f>
        <v>0</v>
      </c>
      <c r="P158" s="156">
        <f t="shared" si="53"/>
        <v>0</v>
      </c>
      <c r="Q158" s="157">
        <f t="shared" si="54"/>
        <v>0</v>
      </c>
      <c r="R158" s="152">
        <f t="shared" si="55"/>
        <v>0</v>
      </c>
      <c r="S158" s="127"/>
      <c r="T158" s="153">
        <f t="shared" si="56"/>
        <v>0</v>
      </c>
      <c r="U158" s="154">
        <f t="shared" si="57"/>
        <v>0</v>
      </c>
      <c r="V158" s="155"/>
      <c r="W158" s="50">
        <f t="shared" si="39"/>
        <v>0</v>
      </c>
      <c r="X158" s="50">
        <f t="shared" si="40"/>
        <v>0</v>
      </c>
      <c r="Y158" s="31"/>
      <c r="Z158" s="22"/>
      <c r="AA158" s="37"/>
      <c r="AB158" s="31"/>
      <c r="AC158" s="50">
        <f t="shared" si="41"/>
        <v>0</v>
      </c>
      <c r="AD158" s="50">
        <f t="shared" si="42"/>
        <v>0</v>
      </c>
      <c r="AE158" s="50">
        <f t="shared" si="43"/>
        <v>0</v>
      </c>
      <c r="AF158" s="50">
        <f t="shared" si="44"/>
        <v>0</v>
      </c>
      <c r="AG158" s="50">
        <f t="shared" si="45"/>
        <v>0</v>
      </c>
      <c r="AH158" s="50">
        <f t="shared" si="46"/>
        <v>0</v>
      </c>
      <c r="AI158" s="50">
        <f t="shared" si="47"/>
        <v>0</v>
      </c>
      <c r="AJ158" s="50">
        <f t="shared" si="48"/>
        <v>0</v>
      </c>
      <c r="AK158" s="51">
        <f t="shared" si="49"/>
        <v>0</v>
      </c>
      <c r="AL158" s="37" t="str">
        <f t="shared" si="50"/>
        <v>Er ontbreken nog enkele gegevens!</v>
      </c>
      <c r="AM158" s="11"/>
      <c r="AN158" s="98">
        <f t="shared" si="51"/>
        <v>0</v>
      </c>
      <c r="AV158" s="20">
        <f t="shared" si="52"/>
        <v>0</v>
      </c>
      <c r="AW158" s="11"/>
    </row>
    <row r="159" spans="1:49" ht="15.75" customHeight="1" x14ac:dyDescent="0.2">
      <c r="A159" s="45">
        <f>SUM($AV$12:AV159)</f>
        <v>0</v>
      </c>
      <c r="B159" s="119"/>
      <c r="C159" s="52"/>
      <c r="D159" s="52"/>
      <c r="E159" s="52"/>
      <c r="F159" s="53"/>
      <c r="G159" s="52"/>
      <c r="H159" s="52"/>
      <c r="I159" s="52"/>
      <c r="J159" s="54"/>
      <c r="K159" s="46"/>
      <c r="L159" s="156">
        <f>IF(K159=Organisatie!$E$20,1,0)</f>
        <v>0</v>
      </c>
      <c r="M159" s="156">
        <f>IF(K159=Organisatie!$D$21,1,0)</f>
        <v>0</v>
      </c>
      <c r="N159" s="156">
        <f>IF(K159=Organisatie!$D$22,1,0)</f>
        <v>0</v>
      </c>
      <c r="O159" s="156">
        <f>IF(K159=Organisatie!$D$23,1,0)</f>
        <v>0</v>
      </c>
      <c r="P159" s="156">
        <f t="shared" si="53"/>
        <v>0</v>
      </c>
      <c r="Q159" s="157">
        <f t="shared" si="54"/>
        <v>0</v>
      </c>
      <c r="R159" s="152">
        <f t="shared" si="55"/>
        <v>0</v>
      </c>
      <c r="S159" s="127"/>
      <c r="T159" s="153">
        <f t="shared" si="56"/>
        <v>0</v>
      </c>
      <c r="U159" s="154">
        <f t="shared" si="57"/>
        <v>0</v>
      </c>
      <c r="V159" s="155"/>
      <c r="W159" s="50">
        <f t="shared" si="39"/>
        <v>0</v>
      </c>
      <c r="X159" s="50">
        <f t="shared" si="40"/>
        <v>0</v>
      </c>
      <c r="Y159" s="31"/>
      <c r="Z159" s="22"/>
      <c r="AA159" s="37"/>
      <c r="AB159" s="31"/>
      <c r="AC159" s="50">
        <f t="shared" si="41"/>
        <v>0</v>
      </c>
      <c r="AD159" s="50">
        <f t="shared" si="42"/>
        <v>0</v>
      </c>
      <c r="AE159" s="50">
        <f t="shared" si="43"/>
        <v>0</v>
      </c>
      <c r="AF159" s="50">
        <f t="shared" si="44"/>
        <v>0</v>
      </c>
      <c r="AG159" s="50">
        <f t="shared" si="45"/>
        <v>0</v>
      </c>
      <c r="AH159" s="50">
        <f t="shared" si="46"/>
        <v>0</v>
      </c>
      <c r="AI159" s="50">
        <f t="shared" si="47"/>
        <v>0</v>
      </c>
      <c r="AJ159" s="50">
        <f t="shared" si="48"/>
        <v>0</v>
      </c>
      <c r="AK159" s="51">
        <f t="shared" si="49"/>
        <v>0</v>
      </c>
      <c r="AL159" s="37" t="str">
        <f t="shared" si="50"/>
        <v>Er ontbreken nog enkele gegevens!</v>
      </c>
      <c r="AM159" s="11"/>
      <c r="AN159" s="98">
        <f t="shared" si="51"/>
        <v>0</v>
      </c>
      <c r="AV159" s="20">
        <f t="shared" si="52"/>
        <v>0</v>
      </c>
      <c r="AW159" s="11"/>
    </row>
    <row r="160" spans="1:49" ht="15.75" customHeight="1" x14ac:dyDescent="0.2">
      <c r="A160" s="45">
        <f>SUM($AV$12:AV160)</f>
        <v>0</v>
      </c>
      <c r="B160" s="119"/>
      <c r="C160" s="52"/>
      <c r="D160" s="52"/>
      <c r="E160" s="52"/>
      <c r="F160" s="53"/>
      <c r="G160" s="52"/>
      <c r="H160" s="52"/>
      <c r="I160" s="52"/>
      <c r="J160" s="54"/>
      <c r="K160" s="46"/>
      <c r="L160" s="156">
        <f>IF(K160=Organisatie!$E$20,1,0)</f>
        <v>0</v>
      </c>
      <c r="M160" s="156">
        <f>IF(K160=Organisatie!$D$21,1,0)</f>
        <v>0</v>
      </c>
      <c r="N160" s="156">
        <f>IF(K160=Organisatie!$D$22,1,0)</f>
        <v>0</v>
      </c>
      <c r="O160" s="156">
        <f>IF(K160=Organisatie!$D$23,1,0)</f>
        <v>0</v>
      </c>
      <c r="P160" s="156">
        <f t="shared" si="53"/>
        <v>0</v>
      </c>
      <c r="Q160" s="157">
        <f t="shared" si="54"/>
        <v>0</v>
      </c>
      <c r="R160" s="152">
        <f t="shared" si="55"/>
        <v>0</v>
      </c>
      <c r="S160" s="127"/>
      <c r="T160" s="153">
        <f t="shared" si="56"/>
        <v>0</v>
      </c>
      <c r="U160" s="154">
        <f t="shared" si="57"/>
        <v>0</v>
      </c>
      <c r="V160" s="155"/>
      <c r="W160" s="50">
        <f t="shared" si="39"/>
        <v>0</v>
      </c>
      <c r="X160" s="50">
        <f t="shared" si="40"/>
        <v>0</v>
      </c>
      <c r="Y160" s="31"/>
      <c r="Z160" s="22"/>
      <c r="AA160" s="37"/>
      <c r="AB160" s="31"/>
      <c r="AC160" s="50">
        <f t="shared" si="41"/>
        <v>0</v>
      </c>
      <c r="AD160" s="50">
        <f t="shared" si="42"/>
        <v>0</v>
      </c>
      <c r="AE160" s="50">
        <f t="shared" si="43"/>
        <v>0</v>
      </c>
      <c r="AF160" s="50">
        <f t="shared" si="44"/>
        <v>0</v>
      </c>
      <c r="AG160" s="50">
        <f t="shared" si="45"/>
        <v>0</v>
      </c>
      <c r="AH160" s="50">
        <f t="shared" si="46"/>
        <v>0</v>
      </c>
      <c r="AI160" s="50">
        <f t="shared" si="47"/>
        <v>0</v>
      </c>
      <c r="AJ160" s="50">
        <f t="shared" si="48"/>
        <v>0</v>
      </c>
      <c r="AK160" s="51">
        <f t="shared" si="49"/>
        <v>0</v>
      </c>
      <c r="AL160" s="37" t="str">
        <f t="shared" si="50"/>
        <v>Er ontbreken nog enkele gegevens!</v>
      </c>
      <c r="AM160" s="11"/>
      <c r="AN160" s="98">
        <f t="shared" si="51"/>
        <v>0</v>
      </c>
      <c r="AV160" s="20">
        <f t="shared" si="52"/>
        <v>0</v>
      </c>
      <c r="AW160" s="11"/>
    </row>
    <row r="161" spans="1:49" ht="15.75" customHeight="1" x14ac:dyDescent="0.2">
      <c r="A161" s="45">
        <f>SUM($AV$12:AV161)</f>
        <v>0</v>
      </c>
      <c r="B161" s="119"/>
      <c r="C161" s="52"/>
      <c r="D161" s="52"/>
      <c r="E161" s="52"/>
      <c r="F161" s="53"/>
      <c r="G161" s="52"/>
      <c r="H161" s="52"/>
      <c r="I161" s="52"/>
      <c r="J161" s="54"/>
      <c r="K161" s="46"/>
      <c r="L161" s="156">
        <f>IF(K161=Organisatie!$E$20,1,0)</f>
        <v>0</v>
      </c>
      <c r="M161" s="156">
        <f>IF(K161=Organisatie!$D$21,1,0)</f>
        <v>0</v>
      </c>
      <c r="N161" s="156">
        <f>IF(K161=Organisatie!$D$22,1,0)</f>
        <v>0</v>
      </c>
      <c r="O161" s="156">
        <f>IF(K161=Organisatie!$D$23,1,0)</f>
        <v>0</v>
      </c>
      <c r="P161" s="156">
        <f t="shared" si="53"/>
        <v>0</v>
      </c>
      <c r="Q161" s="157">
        <f t="shared" si="54"/>
        <v>0</v>
      </c>
      <c r="R161" s="152">
        <f t="shared" si="55"/>
        <v>0</v>
      </c>
      <c r="S161" s="127"/>
      <c r="T161" s="153">
        <f t="shared" si="56"/>
        <v>0</v>
      </c>
      <c r="U161" s="154">
        <f t="shared" si="57"/>
        <v>0</v>
      </c>
      <c r="V161" s="155"/>
      <c r="W161" s="50">
        <f t="shared" si="39"/>
        <v>0</v>
      </c>
      <c r="X161" s="50">
        <f t="shared" si="40"/>
        <v>0</v>
      </c>
      <c r="Y161" s="31"/>
      <c r="Z161" s="22"/>
      <c r="AA161" s="37"/>
      <c r="AB161" s="31"/>
      <c r="AC161" s="50">
        <f t="shared" si="41"/>
        <v>0</v>
      </c>
      <c r="AD161" s="50">
        <f t="shared" si="42"/>
        <v>0</v>
      </c>
      <c r="AE161" s="50">
        <f t="shared" si="43"/>
        <v>0</v>
      </c>
      <c r="AF161" s="50">
        <f t="shared" si="44"/>
        <v>0</v>
      </c>
      <c r="AG161" s="50">
        <f t="shared" si="45"/>
        <v>0</v>
      </c>
      <c r="AH161" s="50">
        <f t="shared" si="46"/>
        <v>0</v>
      </c>
      <c r="AI161" s="50">
        <f t="shared" si="47"/>
        <v>0</v>
      </c>
      <c r="AJ161" s="50">
        <f t="shared" si="48"/>
        <v>0</v>
      </c>
      <c r="AK161" s="51">
        <f t="shared" si="49"/>
        <v>0</v>
      </c>
      <c r="AL161" s="37" t="str">
        <f t="shared" si="50"/>
        <v>Er ontbreken nog enkele gegevens!</v>
      </c>
      <c r="AM161" s="11"/>
      <c r="AN161" s="98">
        <f t="shared" si="51"/>
        <v>0</v>
      </c>
      <c r="AV161" s="20">
        <f t="shared" si="52"/>
        <v>0</v>
      </c>
      <c r="AW161" s="11"/>
    </row>
    <row r="162" spans="1:49" ht="15.75" customHeight="1" x14ac:dyDescent="0.2">
      <c r="A162" s="45">
        <f>SUM($AV$12:AV162)</f>
        <v>0</v>
      </c>
      <c r="B162" s="119"/>
      <c r="C162" s="52"/>
      <c r="D162" s="52"/>
      <c r="E162" s="52"/>
      <c r="F162" s="53"/>
      <c r="G162" s="52"/>
      <c r="H162" s="52"/>
      <c r="I162" s="52"/>
      <c r="J162" s="54"/>
      <c r="K162" s="46"/>
      <c r="L162" s="156">
        <f>IF(K162=Organisatie!$E$20,1,0)</f>
        <v>0</v>
      </c>
      <c r="M162" s="156">
        <f>IF(K162=Organisatie!$D$21,1,0)</f>
        <v>0</v>
      </c>
      <c r="N162" s="156">
        <f>IF(K162=Organisatie!$D$22,1,0)</f>
        <v>0</v>
      </c>
      <c r="O162" s="156">
        <f>IF(K162=Organisatie!$D$23,1,0)</f>
        <v>0</v>
      </c>
      <c r="P162" s="156">
        <f t="shared" si="53"/>
        <v>0</v>
      </c>
      <c r="Q162" s="157">
        <f t="shared" si="54"/>
        <v>0</v>
      </c>
      <c r="R162" s="152">
        <f t="shared" si="55"/>
        <v>0</v>
      </c>
      <c r="S162" s="127"/>
      <c r="T162" s="153">
        <f t="shared" si="56"/>
        <v>0</v>
      </c>
      <c r="U162" s="154">
        <f t="shared" si="57"/>
        <v>0</v>
      </c>
      <c r="V162" s="155"/>
      <c r="W162" s="50">
        <f t="shared" si="39"/>
        <v>0</v>
      </c>
      <c r="X162" s="50">
        <f t="shared" si="40"/>
        <v>0</v>
      </c>
      <c r="Y162" s="31"/>
      <c r="Z162" s="22"/>
      <c r="AA162" s="37"/>
      <c r="AB162" s="31"/>
      <c r="AC162" s="50">
        <f t="shared" si="41"/>
        <v>0</v>
      </c>
      <c r="AD162" s="50">
        <f t="shared" si="42"/>
        <v>0</v>
      </c>
      <c r="AE162" s="50">
        <f t="shared" si="43"/>
        <v>0</v>
      </c>
      <c r="AF162" s="50">
        <f t="shared" si="44"/>
        <v>0</v>
      </c>
      <c r="AG162" s="50">
        <f t="shared" si="45"/>
        <v>0</v>
      </c>
      <c r="AH162" s="50">
        <f t="shared" si="46"/>
        <v>0</v>
      </c>
      <c r="AI162" s="50">
        <f t="shared" si="47"/>
        <v>0</v>
      </c>
      <c r="AJ162" s="50">
        <f t="shared" si="48"/>
        <v>0</v>
      </c>
      <c r="AK162" s="51">
        <f t="shared" si="49"/>
        <v>0</v>
      </c>
      <c r="AL162" s="37" t="str">
        <f t="shared" si="50"/>
        <v>Er ontbreken nog enkele gegevens!</v>
      </c>
      <c r="AM162" s="11"/>
      <c r="AN162" s="98">
        <f t="shared" si="51"/>
        <v>0</v>
      </c>
      <c r="AV162" s="20">
        <f t="shared" si="52"/>
        <v>0</v>
      </c>
      <c r="AW162" s="11"/>
    </row>
    <row r="163" spans="1:49" ht="15.75" customHeight="1" x14ac:dyDescent="0.2">
      <c r="A163" s="45">
        <f>SUM($AV$12:AV163)</f>
        <v>0</v>
      </c>
      <c r="B163" s="119"/>
      <c r="C163" s="52"/>
      <c r="D163" s="52"/>
      <c r="E163" s="52"/>
      <c r="F163" s="53"/>
      <c r="G163" s="52"/>
      <c r="H163" s="52"/>
      <c r="I163" s="52"/>
      <c r="J163" s="54"/>
      <c r="K163" s="46"/>
      <c r="L163" s="156">
        <f>IF(K163=Organisatie!$E$20,1,0)</f>
        <v>0</v>
      </c>
      <c r="M163" s="156">
        <f>IF(K163=Organisatie!$D$21,1,0)</f>
        <v>0</v>
      </c>
      <c r="N163" s="156">
        <f>IF(K163=Organisatie!$D$22,1,0)</f>
        <v>0</v>
      </c>
      <c r="O163" s="156">
        <f>IF(K163=Organisatie!$D$23,1,0)</f>
        <v>0</v>
      </c>
      <c r="P163" s="156">
        <f t="shared" si="53"/>
        <v>0</v>
      </c>
      <c r="Q163" s="157">
        <f t="shared" si="54"/>
        <v>0</v>
      </c>
      <c r="R163" s="152">
        <f t="shared" si="55"/>
        <v>0</v>
      </c>
      <c r="S163" s="127"/>
      <c r="T163" s="153">
        <f t="shared" si="56"/>
        <v>0</v>
      </c>
      <c r="U163" s="154">
        <f t="shared" si="57"/>
        <v>0</v>
      </c>
      <c r="V163" s="155"/>
      <c r="W163" s="50">
        <f t="shared" si="39"/>
        <v>0</v>
      </c>
      <c r="X163" s="50">
        <f t="shared" si="40"/>
        <v>0</v>
      </c>
      <c r="Y163" s="31"/>
      <c r="Z163" s="22"/>
      <c r="AA163" s="37"/>
      <c r="AB163" s="31"/>
      <c r="AC163" s="50">
        <f t="shared" si="41"/>
        <v>0</v>
      </c>
      <c r="AD163" s="50">
        <f t="shared" si="42"/>
        <v>0</v>
      </c>
      <c r="AE163" s="50">
        <f t="shared" si="43"/>
        <v>0</v>
      </c>
      <c r="AF163" s="50">
        <f t="shared" si="44"/>
        <v>0</v>
      </c>
      <c r="AG163" s="50">
        <f t="shared" si="45"/>
        <v>0</v>
      </c>
      <c r="AH163" s="50">
        <f t="shared" si="46"/>
        <v>0</v>
      </c>
      <c r="AI163" s="50">
        <f t="shared" si="47"/>
        <v>0</v>
      </c>
      <c r="AJ163" s="50">
        <f t="shared" si="48"/>
        <v>0</v>
      </c>
      <c r="AK163" s="51">
        <f t="shared" si="49"/>
        <v>0</v>
      </c>
      <c r="AL163" s="37" t="str">
        <f t="shared" si="50"/>
        <v>Er ontbreken nog enkele gegevens!</v>
      </c>
      <c r="AM163" s="11"/>
      <c r="AN163" s="98">
        <f t="shared" si="51"/>
        <v>0</v>
      </c>
      <c r="AV163" s="20">
        <f t="shared" si="52"/>
        <v>0</v>
      </c>
      <c r="AW163" s="11"/>
    </row>
    <row r="164" spans="1:49" ht="15.75" customHeight="1" x14ac:dyDescent="0.2">
      <c r="A164" s="45">
        <f>SUM($AV$12:AV164)</f>
        <v>0</v>
      </c>
      <c r="B164" s="119"/>
      <c r="C164" s="52"/>
      <c r="D164" s="52"/>
      <c r="E164" s="52"/>
      <c r="F164" s="53"/>
      <c r="G164" s="52"/>
      <c r="H164" s="52"/>
      <c r="I164" s="52"/>
      <c r="J164" s="54"/>
      <c r="K164" s="46"/>
      <c r="L164" s="156">
        <f>IF(K164=Organisatie!$E$20,1,0)</f>
        <v>0</v>
      </c>
      <c r="M164" s="156">
        <f>IF(K164=Organisatie!$D$21,1,0)</f>
        <v>0</v>
      </c>
      <c r="N164" s="156">
        <f>IF(K164=Organisatie!$D$22,1,0)</f>
        <v>0</v>
      </c>
      <c r="O164" s="156">
        <f>IF(K164=Organisatie!$D$23,1,0)</f>
        <v>0</v>
      </c>
      <c r="P164" s="156">
        <f t="shared" si="53"/>
        <v>0</v>
      </c>
      <c r="Q164" s="157">
        <f t="shared" si="54"/>
        <v>0</v>
      </c>
      <c r="R164" s="152">
        <f t="shared" si="55"/>
        <v>0</v>
      </c>
      <c r="S164" s="127"/>
      <c r="T164" s="153">
        <f t="shared" si="56"/>
        <v>0</v>
      </c>
      <c r="U164" s="154">
        <f t="shared" si="57"/>
        <v>0</v>
      </c>
      <c r="V164" s="155"/>
      <c r="W164" s="50">
        <f t="shared" si="39"/>
        <v>0</v>
      </c>
      <c r="X164" s="50">
        <f t="shared" si="40"/>
        <v>0</v>
      </c>
      <c r="Y164" s="31"/>
      <c r="Z164" s="22"/>
      <c r="AA164" s="37"/>
      <c r="AB164" s="31"/>
      <c r="AC164" s="50">
        <f t="shared" si="41"/>
        <v>0</v>
      </c>
      <c r="AD164" s="50">
        <f t="shared" si="42"/>
        <v>0</v>
      </c>
      <c r="AE164" s="50">
        <f t="shared" si="43"/>
        <v>0</v>
      </c>
      <c r="AF164" s="50">
        <f t="shared" si="44"/>
        <v>0</v>
      </c>
      <c r="AG164" s="50">
        <f t="shared" si="45"/>
        <v>0</v>
      </c>
      <c r="AH164" s="50">
        <f t="shared" si="46"/>
        <v>0</v>
      </c>
      <c r="AI164" s="50">
        <f t="shared" si="47"/>
        <v>0</v>
      </c>
      <c r="AJ164" s="50">
        <f t="shared" si="48"/>
        <v>0</v>
      </c>
      <c r="AK164" s="51">
        <f t="shared" si="49"/>
        <v>0</v>
      </c>
      <c r="AL164" s="37" t="str">
        <f t="shared" si="50"/>
        <v>Er ontbreken nog enkele gegevens!</v>
      </c>
      <c r="AM164" s="11"/>
      <c r="AN164" s="98">
        <f t="shared" si="51"/>
        <v>0</v>
      </c>
      <c r="AV164" s="20">
        <f t="shared" si="52"/>
        <v>0</v>
      </c>
      <c r="AW164" s="11"/>
    </row>
    <row r="165" spans="1:49" ht="15.75" customHeight="1" x14ac:dyDescent="0.2">
      <c r="A165" s="45">
        <f>SUM($AV$12:AV165)</f>
        <v>0</v>
      </c>
      <c r="B165" s="119"/>
      <c r="C165" s="52"/>
      <c r="D165" s="52"/>
      <c r="E165" s="52"/>
      <c r="F165" s="53"/>
      <c r="G165" s="52"/>
      <c r="H165" s="52"/>
      <c r="I165" s="52"/>
      <c r="J165" s="54"/>
      <c r="K165" s="46"/>
      <c r="L165" s="156">
        <f>IF(K165=Organisatie!$E$20,1,0)</f>
        <v>0</v>
      </c>
      <c r="M165" s="156">
        <f>IF(K165=Organisatie!$D$21,1,0)</f>
        <v>0</v>
      </c>
      <c r="N165" s="156">
        <f>IF(K165=Organisatie!$D$22,1,0)</f>
        <v>0</v>
      </c>
      <c r="O165" s="156">
        <f>IF(K165=Organisatie!$D$23,1,0)</f>
        <v>0</v>
      </c>
      <c r="P165" s="156">
        <f t="shared" si="53"/>
        <v>0</v>
      </c>
      <c r="Q165" s="157">
        <f t="shared" si="54"/>
        <v>0</v>
      </c>
      <c r="R165" s="152">
        <f t="shared" si="55"/>
        <v>0</v>
      </c>
      <c r="S165" s="127"/>
      <c r="T165" s="153">
        <f t="shared" si="56"/>
        <v>0</v>
      </c>
      <c r="U165" s="154">
        <f t="shared" si="57"/>
        <v>0</v>
      </c>
      <c r="V165" s="155"/>
      <c r="W165" s="50">
        <f t="shared" si="39"/>
        <v>0</v>
      </c>
      <c r="X165" s="50">
        <f t="shared" si="40"/>
        <v>0</v>
      </c>
      <c r="Y165" s="31"/>
      <c r="Z165" s="22"/>
      <c r="AA165" s="37"/>
      <c r="AB165" s="31"/>
      <c r="AC165" s="50">
        <f t="shared" si="41"/>
        <v>0</v>
      </c>
      <c r="AD165" s="50">
        <f t="shared" si="42"/>
        <v>0</v>
      </c>
      <c r="AE165" s="50">
        <f t="shared" si="43"/>
        <v>0</v>
      </c>
      <c r="AF165" s="50">
        <f t="shared" si="44"/>
        <v>0</v>
      </c>
      <c r="AG165" s="50">
        <f t="shared" si="45"/>
        <v>0</v>
      </c>
      <c r="AH165" s="50">
        <f t="shared" si="46"/>
        <v>0</v>
      </c>
      <c r="AI165" s="50">
        <f t="shared" si="47"/>
        <v>0</v>
      </c>
      <c r="AJ165" s="50">
        <f t="shared" si="48"/>
        <v>0</v>
      </c>
      <c r="AK165" s="51">
        <f t="shared" si="49"/>
        <v>0</v>
      </c>
      <c r="AL165" s="37" t="str">
        <f t="shared" si="50"/>
        <v>Er ontbreken nog enkele gegevens!</v>
      </c>
      <c r="AM165" s="11"/>
      <c r="AN165" s="98">
        <f t="shared" si="51"/>
        <v>0</v>
      </c>
      <c r="AV165" s="20">
        <f t="shared" si="52"/>
        <v>0</v>
      </c>
      <c r="AW165" s="11"/>
    </row>
    <row r="166" spans="1:49" ht="15.75" customHeight="1" x14ac:dyDescent="0.2">
      <c r="A166" s="45">
        <f>SUM($AV$12:AV166)</f>
        <v>0</v>
      </c>
      <c r="B166" s="119"/>
      <c r="C166" s="52"/>
      <c r="D166" s="52"/>
      <c r="E166" s="52"/>
      <c r="F166" s="53"/>
      <c r="G166" s="52"/>
      <c r="H166" s="52"/>
      <c r="I166" s="52"/>
      <c r="J166" s="54"/>
      <c r="K166" s="46"/>
      <c r="L166" s="156">
        <f>IF(K166=Organisatie!$E$20,1,0)</f>
        <v>0</v>
      </c>
      <c r="M166" s="156">
        <f>IF(K166=Organisatie!$D$21,1,0)</f>
        <v>0</v>
      </c>
      <c r="N166" s="156">
        <f>IF(K166=Organisatie!$D$22,1,0)</f>
        <v>0</v>
      </c>
      <c r="O166" s="156">
        <f>IF(K166=Organisatie!$D$23,1,0)</f>
        <v>0</v>
      </c>
      <c r="P166" s="156">
        <f t="shared" si="53"/>
        <v>0</v>
      </c>
      <c r="Q166" s="157">
        <f t="shared" si="54"/>
        <v>0</v>
      </c>
      <c r="R166" s="152">
        <f t="shared" si="55"/>
        <v>0</v>
      </c>
      <c r="S166" s="127"/>
      <c r="T166" s="153">
        <f t="shared" si="56"/>
        <v>0</v>
      </c>
      <c r="U166" s="154">
        <f t="shared" si="57"/>
        <v>0</v>
      </c>
      <c r="V166" s="155"/>
      <c r="W166" s="50">
        <f t="shared" si="39"/>
        <v>0</v>
      </c>
      <c r="X166" s="50">
        <f t="shared" si="40"/>
        <v>0</v>
      </c>
      <c r="Y166" s="31"/>
      <c r="Z166" s="22"/>
      <c r="AA166" s="37"/>
      <c r="AB166" s="31"/>
      <c r="AC166" s="50">
        <f t="shared" si="41"/>
        <v>0</v>
      </c>
      <c r="AD166" s="50">
        <f t="shared" si="42"/>
        <v>0</v>
      </c>
      <c r="AE166" s="50">
        <f t="shared" si="43"/>
        <v>0</v>
      </c>
      <c r="AF166" s="50">
        <f t="shared" si="44"/>
        <v>0</v>
      </c>
      <c r="AG166" s="50">
        <f t="shared" si="45"/>
        <v>0</v>
      </c>
      <c r="AH166" s="50">
        <f t="shared" si="46"/>
        <v>0</v>
      </c>
      <c r="AI166" s="50">
        <f t="shared" si="47"/>
        <v>0</v>
      </c>
      <c r="AJ166" s="50">
        <f t="shared" si="48"/>
        <v>0</v>
      </c>
      <c r="AK166" s="51">
        <f t="shared" si="49"/>
        <v>0</v>
      </c>
      <c r="AL166" s="37" t="str">
        <f t="shared" si="50"/>
        <v>Er ontbreken nog enkele gegevens!</v>
      </c>
      <c r="AM166" s="11"/>
      <c r="AN166" s="98">
        <f t="shared" si="51"/>
        <v>0</v>
      </c>
      <c r="AV166" s="20">
        <f t="shared" si="52"/>
        <v>0</v>
      </c>
      <c r="AW166" s="11"/>
    </row>
    <row r="167" spans="1:49" ht="15.75" customHeight="1" x14ac:dyDescent="0.2">
      <c r="A167" s="45">
        <f>SUM($AV$12:AV167)</f>
        <v>0</v>
      </c>
      <c r="B167" s="119"/>
      <c r="C167" s="52"/>
      <c r="D167" s="52"/>
      <c r="E167" s="52"/>
      <c r="F167" s="53"/>
      <c r="G167" s="52"/>
      <c r="H167" s="52"/>
      <c r="I167" s="52"/>
      <c r="J167" s="54"/>
      <c r="K167" s="46"/>
      <c r="L167" s="156">
        <f>IF(K167=Organisatie!$E$20,1,0)</f>
        <v>0</v>
      </c>
      <c r="M167" s="156">
        <f>IF(K167=Organisatie!$D$21,1,0)</f>
        <v>0</v>
      </c>
      <c r="N167" s="156">
        <f>IF(K167=Organisatie!$D$22,1,0)</f>
        <v>0</v>
      </c>
      <c r="O167" s="156">
        <f>IF(K167=Organisatie!$D$23,1,0)</f>
        <v>0</v>
      </c>
      <c r="P167" s="156">
        <f t="shared" si="53"/>
        <v>0</v>
      </c>
      <c r="Q167" s="157">
        <f t="shared" si="54"/>
        <v>0</v>
      </c>
      <c r="R167" s="152">
        <f t="shared" si="55"/>
        <v>0</v>
      </c>
      <c r="S167" s="127"/>
      <c r="T167" s="153">
        <f t="shared" si="56"/>
        <v>0</v>
      </c>
      <c r="U167" s="154">
        <f t="shared" si="57"/>
        <v>0</v>
      </c>
      <c r="V167" s="155"/>
      <c r="W167" s="50">
        <f t="shared" si="39"/>
        <v>0</v>
      </c>
      <c r="X167" s="50">
        <f t="shared" si="40"/>
        <v>0</v>
      </c>
      <c r="Y167" s="31"/>
      <c r="Z167" s="22"/>
      <c r="AA167" s="37"/>
      <c r="AB167" s="31"/>
      <c r="AC167" s="50">
        <f t="shared" si="41"/>
        <v>0</v>
      </c>
      <c r="AD167" s="50">
        <f t="shared" si="42"/>
        <v>0</v>
      </c>
      <c r="AE167" s="50">
        <f t="shared" si="43"/>
        <v>0</v>
      </c>
      <c r="AF167" s="50">
        <f t="shared" si="44"/>
        <v>0</v>
      </c>
      <c r="AG167" s="50">
        <f t="shared" si="45"/>
        <v>0</v>
      </c>
      <c r="AH167" s="50">
        <f t="shared" si="46"/>
        <v>0</v>
      </c>
      <c r="AI167" s="50">
        <f t="shared" si="47"/>
        <v>0</v>
      </c>
      <c r="AJ167" s="50">
        <f t="shared" si="48"/>
        <v>0</v>
      </c>
      <c r="AK167" s="51">
        <f t="shared" si="49"/>
        <v>0</v>
      </c>
      <c r="AL167" s="37" t="str">
        <f t="shared" si="50"/>
        <v>Er ontbreken nog enkele gegevens!</v>
      </c>
      <c r="AM167" s="11"/>
      <c r="AN167" s="98">
        <f t="shared" si="51"/>
        <v>0</v>
      </c>
      <c r="AV167" s="20">
        <f t="shared" si="52"/>
        <v>0</v>
      </c>
      <c r="AW167" s="11"/>
    </row>
    <row r="168" spans="1:49" ht="15.75" customHeight="1" x14ac:dyDescent="0.2">
      <c r="A168" s="45">
        <f>SUM($AV$12:AV168)</f>
        <v>0</v>
      </c>
      <c r="B168" s="119"/>
      <c r="C168" s="52"/>
      <c r="D168" s="52"/>
      <c r="E168" s="52"/>
      <c r="F168" s="53"/>
      <c r="G168" s="52"/>
      <c r="H168" s="52"/>
      <c r="I168" s="52"/>
      <c r="J168" s="54"/>
      <c r="K168" s="46"/>
      <c r="L168" s="156">
        <f>IF(K168=Organisatie!$E$20,1,0)</f>
        <v>0</v>
      </c>
      <c r="M168" s="156">
        <f>IF(K168=Organisatie!$D$21,1,0)</f>
        <v>0</v>
      </c>
      <c r="N168" s="156">
        <f>IF(K168=Organisatie!$D$22,1,0)</f>
        <v>0</v>
      </c>
      <c r="O168" s="156">
        <f>IF(K168=Organisatie!$D$23,1,0)</f>
        <v>0</v>
      </c>
      <c r="P168" s="156">
        <f t="shared" si="53"/>
        <v>0</v>
      </c>
      <c r="Q168" s="157">
        <f t="shared" si="54"/>
        <v>0</v>
      </c>
      <c r="R168" s="152">
        <f t="shared" si="55"/>
        <v>0</v>
      </c>
      <c r="S168" s="127"/>
      <c r="T168" s="153">
        <f t="shared" si="56"/>
        <v>0</v>
      </c>
      <c r="U168" s="154">
        <f t="shared" si="57"/>
        <v>0</v>
      </c>
      <c r="V168" s="155"/>
      <c r="W168" s="50">
        <f t="shared" si="39"/>
        <v>0</v>
      </c>
      <c r="X168" s="50">
        <f t="shared" si="40"/>
        <v>0</v>
      </c>
      <c r="Y168" s="31"/>
      <c r="Z168" s="22"/>
      <c r="AA168" s="37"/>
      <c r="AB168" s="31"/>
      <c r="AC168" s="50">
        <f t="shared" si="41"/>
        <v>0</v>
      </c>
      <c r="AD168" s="50">
        <f t="shared" si="42"/>
        <v>0</v>
      </c>
      <c r="AE168" s="50">
        <f t="shared" si="43"/>
        <v>0</v>
      </c>
      <c r="AF168" s="50">
        <f t="shared" si="44"/>
        <v>0</v>
      </c>
      <c r="AG168" s="50">
        <f t="shared" si="45"/>
        <v>0</v>
      </c>
      <c r="AH168" s="50">
        <f t="shared" si="46"/>
        <v>0</v>
      </c>
      <c r="AI168" s="50">
        <f t="shared" si="47"/>
        <v>0</v>
      </c>
      <c r="AJ168" s="50">
        <f t="shared" si="48"/>
        <v>0</v>
      </c>
      <c r="AK168" s="51">
        <f t="shared" si="49"/>
        <v>0</v>
      </c>
      <c r="AL168" s="37" t="str">
        <f t="shared" si="50"/>
        <v>Er ontbreken nog enkele gegevens!</v>
      </c>
      <c r="AM168" s="11"/>
      <c r="AN168" s="98">
        <f t="shared" si="51"/>
        <v>0</v>
      </c>
      <c r="AV168" s="20">
        <f t="shared" si="52"/>
        <v>0</v>
      </c>
      <c r="AW168" s="11"/>
    </row>
    <row r="169" spans="1:49" ht="15.75" customHeight="1" x14ac:dyDescent="0.2">
      <c r="A169" s="45">
        <f>SUM($AV$12:AV169)</f>
        <v>0</v>
      </c>
      <c r="B169" s="119"/>
      <c r="C169" s="52"/>
      <c r="D169" s="52"/>
      <c r="E169" s="52"/>
      <c r="F169" s="53"/>
      <c r="G169" s="52"/>
      <c r="H169" s="52"/>
      <c r="I169" s="52"/>
      <c r="J169" s="54"/>
      <c r="K169" s="46"/>
      <c r="L169" s="156">
        <f>IF(K169=Organisatie!$E$20,1,0)</f>
        <v>0</v>
      </c>
      <c r="M169" s="156">
        <f>IF(K169=Organisatie!$D$21,1,0)</f>
        <v>0</v>
      </c>
      <c r="N169" s="156">
        <f>IF(K169=Organisatie!$D$22,1,0)</f>
        <v>0</v>
      </c>
      <c r="O169" s="156">
        <f>IF(K169=Organisatie!$D$23,1,0)</f>
        <v>0</v>
      </c>
      <c r="P169" s="156">
        <f t="shared" si="53"/>
        <v>0</v>
      </c>
      <c r="Q169" s="157">
        <f t="shared" si="54"/>
        <v>0</v>
      </c>
      <c r="R169" s="152">
        <f t="shared" si="55"/>
        <v>0</v>
      </c>
      <c r="S169" s="127"/>
      <c r="T169" s="153">
        <f t="shared" si="56"/>
        <v>0</v>
      </c>
      <c r="U169" s="154">
        <f t="shared" si="57"/>
        <v>0</v>
      </c>
      <c r="V169" s="155"/>
      <c r="W169" s="50">
        <f t="shared" si="39"/>
        <v>0</v>
      </c>
      <c r="X169" s="50">
        <f t="shared" si="40"/>
        <v>0</v>
      </c>
      <c r="Y169" s="31"/>
      <c r="Z169" s="22"/>
      <c r="AA169" s="37"/>
      <c r="AB169" s="31"/>
      <c r="AC169" s="50">
        <f t="shared" si="41"/>
        <v>0</v>
      </c>
      <c r="AD169" s="50">
        <f t="shared" si="42"/>
        <v>0</v>
      </c>
      <c r="AE169" s="50">
        <f t="shared" si="43"/>
        <v>0</v>
      </c>
      <c r="AF169" s="50">
        <f t="shared" si="44"/>
        <v>0</v>
      </c>
      <c r="AG169" s="50">
        <f t="shared" si="45"/>
        <v>0</v>
      </c>
      <c r="AH169" s="50">
        <f t="shared" si="46"/>
        <v>0</v>
      </c>
      <c r="AI169" s="50">
        <f t="shared" si="47"/>
        <v>0</v>
      </c>
      <c r="AJ169" s="50">
        <f t="shared" si="48"/>
        <v>0</v>
      </c>
      <c r="AK169" s="51">
        <f t="shared" si="49"/>
        <v>0</v>
      </c>
      <c r="AL169" s="37" t="str">
        <f t="shared" si="50"/>
        <v>Er ontbreken nog enkele gegevens!</v>
      </c>
      <c r="AM169" s="11"/>
      <c r="AN169" s="98">
        <f t="shared" si="51"/>
        <v>0</v>
      </c>
      <c r="AV169" s="20">
        <f t="shared" si="52"/>
        <v>0</v>
      </c>
      <c r="AW169" s="11"/>
    </row>
    <row r="170" spans="1:49" ht="15.75" customHeight="1" x14ac:dyDescent="0.2">
      <c r="A170" s="45">
        <f>SUM($AV$12:AV170)</f>
        <v>0</v>
      </c>
      <c r="B170" s="119"/>
      <c r="C170" s="52"/>
      <c r="D170" s="52"/>
      <c r="E170" s="52"/>
      <c r="F170" s="53"/>
      <c r="G170" s="52"/>
      <c r="H170" s="52"/>
      <c r="I170" s="52"/>
      <c r="J170" s="54"/>
      <c r="K170" s="46"/>
      <c r="L170" s="156">
        <f>IF(K170=Organisatie!$E$20,1,0)</f>
        <v>0</v>
      </c>
      <c r="M170" s="156">
        <f>IF(K170=Organisatie!$D$21,1,0)</f>
        <v>0</v>
      </c>
      <c r="N170" s="156">
        <f>IF(K170=Organisatie!$D$22,1,0)</f>
        <v>0</v>
      </c>
      <c r="O170" s="156">
        <f>IF(K170=Organisatie!$D$23,1,0)</f>
        <v>0</v>
      </c>
      <c r="P170" s="156">
        <f t="shared" si="53"/>
        <v>0</v>
      </c>
      <c r="Q170" s="157">
        <f t="shared" si="54"/>
        <v>0</v>
      </c>
      <c r="R170" s="152">
        <f t="shared" si="55"/>
        <v>0</v>
      </c>
      <c r="S170" s="127"/>
      <c r="T170" s="153">
        <f t="shared" si="56"/>
        <v>0</v>
      </c>
      <c r="U170" s="154">
        <f t="shared" si="57"/>
        <v>0</v>
      </c>
      <c r="V170" s="155"/>
      <c r="W170" s="50">
        <f t="shared" si="39"/>
        <v>0</v>
      </c>
      <c r="X170" s="50">
        <f t="shared" si="40"/>
        <v>0</v>
      </c>
      <c r="Y170" s="31"/>
      <c r="Z170" s="22"/>
      <c r="AA170" s="37"/>
      <c r="AB170" s="31"/>
      <c r="AC170" s="50">
        <f t="shared" si="41"/>
        <v>0</v>
      </c>
      <c r="AD170" s="50">
        <f t="shared" si="42"/>
        <v>0</v>
      </c>
      <c r="AE170" s="50">
        <f t="shared" si="43"/>
        <v>0</v>
      </c>
      <c r="AF170" s="50">
        <f t="shared" si="44"/>
        <v>0</v>
      </c>
      <c r="AG170" s="50">
        <f t="shared" si="45"/>
        <v>0</v>
      </c>
      <c r="AH170" s="50">
        <f t="shared" si="46"/>
        <v>0</v>
      </c>
      <c r="AI170" s="50">
        <f t="shared" si="47"/>
        <v>0</v>
      </c>
      <c r="AJ170" s="50">
        <f t="shared" si="48"/>
        <v>0</v>
      </c>
      <c r="AK170" s="51">
        <f t="shared" si="49"/>
        <v>0</v>
      </c>
      <c r="AL170" s="37" t="str">
        <f t="shared" si="50"/>
        <v>Er ontbreken nog enkele gegevens!</v>
      </c>
      <c r="AM170" s="11"/>
      <c r="AN170" s="98">
        <f t="shared" si="51"/>
        <v>0</v>
      </c>
      <c r="AV170" s="20">
        <f t="shared" si="52"/>
        <v>0</v>
      </c>
      <c r="AW170" s="11"/>
    </row>
    <row r="171" spans="1:49" ht="15.75" customHeight="1" x14ac:dyDescent="0.2">
      <c r="A171" s="45">
        <f>SUM($AV$12:AV171)</f>
        <v>0</v>
      </c>
      <c r="B171" s="119"/>
      <c r="C171" s="52"/>
      <c r="D171" s="52"/>
      <c r="E171" s="52"/>
      <c r="F171" s="53"/>
      <c r="G171" s="52"/>
      <c r="H171" s="52"/>
      <c r="I171" s="52"/>
      <c r="J171" s="54"/>
      <c r="K171" s="46"/>
      <c r="L171" s="156">
        <f>IF(K171=Organisatie!$E$20,1,0)</f>
        <v>0</v>
      </c>
      <c r="M171" s="156">
        <f>IF(K171=Organisatie!$D$21,1,0)</f>
        <v>0</v>
      </c>
      <c r="N171" s="156">
        <f>IF(K171=Organisatie!$D$22,1,0)</f>
        <v>0</v>
      </c>
      <c r="O171" s="156">
        <f>IF(K171=Organisatie!$D$23,1,0)</f>
        <v>0</v>
      </c>
      <c r="P171" s="156">
        <f t="shared" si="53"/>
        <v>0</v>
      </c>
      <c r="Q171" s="157">
        <f t="shared" si="54"/>
        <v>0</v>
      </c>
      <c r="R171" s="152">
        <f t="shared" si="55"/>
        <v>0</v>
      </c>
      <c r="S171" s="127"/>
      <c r="T171" s="153">
        <f t="shared" si="56"/>
        <v>0</v>
      </c>
      <c r="U171" s="154">
        <f t="shared" si="57"/>
        <v>0</v>
      </c>
      <c r="V171" s="155"/>
      <c r="W171" s="50">
        <f t="shared" si="39"/>
        <v>0</v>
      </c>
      <c r="X171" s="50">
        <f t="shared" si="40"/>
        <v>0</v>
      </c>
      <c r="Y171" s="31"/>
      <c r="Z171" s="22"/>
      <c r="AA171" s="37"/>
      <c r="AB171" s="31"/>
      <c r="AC171" s="50">
        <f t="shared" si="41"/>
        <v>0</v>
      </c>
      <c r="AD171" s="50">
        <f t="shared" si="42"/>
        <v>0</v>
      </c>
      <c r="AE171" s="50">
        <f t="shared" si="43"/>
        <v>0</v>
      </c>
      <c r="AF171" s="50">
        <f t="shared" si="44"/>
        <v>0</v>
      </c>
      <c r="AG171" s="50">
        <f t="shared" si="45"/>
        <v>0</v>
      </c>
      <c r="AH171" s="50">
        <f t="shared" si="46"/>
        <v>0</v>
      </c>
      <c r="AI171" s="50">
        <f t="shared" si="47"/>
        <v>0</v>
      </c>
      <c r="AJ171" s="50">
        <f t="shared" si="48"/>
        <v>0</v>
      </c>
      <c r="AK171" s="51">
        <f t="shared" si="49"/>
        <v>0</v>
      </c>
      <c r="AL171" s="37" t="str">
        <f t="shared" si="50"/>
        <v>Er ontbreken nog enkele gegevens!</v>
      </c>
      <c r="AM171" s="11"/>
      <c r="AN171" s="98">
        <f t="shared" si="51"/>
        <v>0</v>
      </c>
      <c r="AV171" s="20">
        <f t="shared" si="52"/>
        <v>0</v>
      </c>
      <c r="AW171" s="11"/>
    </row>
    <row r="172" spans="1:49" ht="15.75" customHeight="1" x14ac:dyDescent="0.2">
      <c r="A172" s="45">
        <f>SUM($AV$12:AV172)</f>
        <v>0</v>
      </c>
      <c r="B172" s="119"/>
      <c r="C172" s="52"/>
      <c r="D172" s="52"/>
      <c r="E172" s="52"/>
      <c r="F172" s="53"/>
      <c r="G172" s="52"/>
      <c r="H172" s="52"/>
      <c r="I172" s="52"/>
      <c r="J172" s="54"/>
      <c r="K172" s="46"/>
      <c r="L172" s="156">
        <f>IF(K172=Organisatie!$E$20,1,0)</f>
        <v>0</v>
      </c>
      <c r="M172" s="156">
        <f>IF(K172=Organisatie!$D$21,1,0)</f>
        <v>0</v>
      </c>
      <c r="N172" s="156">
        <f>IF(K172=Organisatie!$D$22,1,0)</f>
        <v>0</v>
      </c>
      <c r="O172" s="156">
        <f>IF(K172=Organisatie!$D$23,1,0)</f>
        <v>0</v>
      </c>
      <c r="P172" s="156">
        <f t="shared" si="53"/>
        <v>0</v>
      </c>
      <c r="Q172" s="157">
        <f t="shared" si="54"/>
        <v>0</v>
      </c>
      <c r="R172" s="152">
        <f t="shared" si="55"/>
        <v>0</v>
      </c>
      <c r="S172" s="127"/>
      <c r="T172" s="153">
        <f t="shared" si="56"/>
        <v>0</v>
      </c>
      <c r="U172" s="154">
        <f t="shared" si="57"/>
        <v>0</v>
      </c>
      <c r="V172" s="155"/>
      <c r="W172" s="50">
        <f t="shared" si="39"/>
        <v>0</v>
      </c>
      <c r="X172" s="50">
        <f t="shared" si="40"/>
        <v>0</v>
      </c>
      <c r="Y172" s="31"/>
      <c r="Z172" s="22"/>
      <c r="AA172" s="37"/>
      <c r="AB172" s="31"/>
      <c r="AC172" s="50">
        <f t="shared" si="41"/>
        <v>0</v>
      </c>
      <c r="AD172" s="50">
        <f t="shared" si="42"/>
        <v>0</v>
      </c>
      <c r="AE172" s="50">
        <f t="shared" si="43"/>
        <v>0</v>
      </c>
      <c r="AF172" s="50">
        <f t="shared" si="44"/>
        <v>0</v>
      </c>
      <c r="AG172" s="50">
        <f t="shared" si="45"/>
        <v>0</v>
      </c>
      <c r="AH172" s="50">
        <f t="shared" si="46"/>
        <v>0</v>
      </c>
      <c r="AI172" s="50">
        <f t="shared" si="47"/>
        <v>0</v>
      </c>
      <c r="AJ172" s="50">
        <f t="shared" si="48"/>
        <v>0</v>
      </c>
      <c r="AK172" s="51">
        <f t="shared" si="49"/>
        <v>0</v>
      </c>
      <c r="AL172" s="37" t="str">
        <f t="shared" si="50"/>
        <v>Er ontbreken nog enkele gegevens!</v>
      </c>
      <c r="AM172" s="11"/>
      <c r="AN172" s="98">
        <f t="shared" si="51"/>
        <v>0</v>
      </c>
      <c r="AV172" s="20">
        <f t="shared" si="52"/>
        <v>0</v>
      </c>
      <c r="AW172" s="11"/>
    </row>
    <row r="173" spans="1:49" ht="15.75" customHeight="1" x14ac:dyDescent="0.2">
      <c r="A173" s="45">
        <f>SUM($AV$12:AV173)</f>
        <v>0</v>
      </c>
      <c r="B173" s="119"/>
      <c r="C173" s="52"/>
      <c r="D173" s="52"/>
      <c r="E173" s="52"/>
      <c r="F173" s="53"/>
      <c r="G173" s="52"/>
      <c r="H173" s="52"/>
      <c r="I173" s="52"/>
      <c r="J173" s="54"/>
      <c r="K173" s="46"/>
      <c r="L173" s="156">
        <f>IF(K173=Organisatie!$E$20,1,0)</f>
        <v>0</v>
      </c>
      <c r="M173" s="156">
        <f>IF(K173=Organisatie!$D$21,1,0)</f>
        <v>0</v>
      </c>
      <c r="N173" s="156">
        <f>IF(K173=Organisatie!$D$22,1,0)</f>
        <v>0</v>
      </c>
      <c r="O173" s="156">
        <f>IF(K173=Organisatie!$D$23,1,0)</f>
        <v>0</v>
      </c>
      <c r="P173" s="156">
        <f t="shared" si="53"/>
        <v>0</v>
      </c>
      <c r="Q173" s="157">
        <f t="shared" si="54"/>
        <v>0</v>
      </c>
      <c r="R173" s="152">
        <f t="shared" si="55"/>
        <v>0</v>
      </c>
      <c r="S173" s="127"/>
      <c r="T173" s="153">
        <f t="shared" si="56"/>
        <v>0</v>
      </c>
      <c r="U173" s="154">
        <f t="shared" si="57"/>
        <v>0</v>
      </c>
      <c r="V173" s="155"/>
      <c r="W173" s="50">
        <f t="shared" si="39"/>
        <v>0</v>
      </c>
      <c r="X173" s="50">
        <f t="shared" si="40"/>
        <v>0</v>
      </c>
      <c r="Y173" s="31"/>
      <c r="Z173" s="22"/>
      <c r="AA173" s="37"/>
      <c r="AB173" s="31"/>
      <c r="AC173" s="50">
        <f t="shared" si="41"/>
        <v>0</v>
      </c>
      <c r="AD173" s="50">
        <f t="shared" si="42"/>
        <v>0</v>
      </c>
      <c r="AE173" s="50">
        <f t="shared" si="43"/>
        <v>0</v>
      </c>
      <c r="AF173" s="50">
        <f t="shared" si="44"/>
        <v>0</v>
      </c>
      <c r="AG173" s="50">
        <f t="shared" si="45"/>
        <v>0</v>
      </c>
      <c r="AH173" s="50">
        <f t="shared" si="46"/>
        <v>0</v>
      </c>
      <c r="AI173" s="50">
        <f t="shared" si="47"/>
        <v>0</v>
      </c>
      <c r="AJ173" s="50">
        <f t="shared" si="48"/>
        <v>0</v>
      </c>
      <c r="AK173" s="51">
        <f t="shared" si="49"/>
        <v>0</v>
      </c>
      <c r="AL173" s="37" t="str">
        <f t="shared" si="50"/>
        <v>Er ontbreken nog enkele gegevens!</v>
      </c>
      <c r="AM173" s="11"/>
      <c r="AN173" s="98">
        <f t="shared" si="51"/>
        <v>0</v>
      </c>
      <c r="AV173" s="20">
        <f t="shared" si="52"/>
        <v>0</v>
      </c>
      <c r="AW173" s="11"/>
    </row>
    <row r="174" spans="1:49" ht="15.75" customHeight="1" x14ac:dyDescent="0.2">
      <c r="A174" s="45">
        <f>SUM($AV$12:AV174)</f>
        <v>0</v>
      </c>
      <c r="B174" s="119"/>
      <c r="C174" s="52"/>
      <c r="D174" s="52"/>
      <c r="E174" s="52"/>
      <c r="F174" s="53"/>
      <c r="G174" s="52"/>
      <c r="H174" s="52"/>
      <c r="I174" s="52"/>
      <c r="J174" s="54"/>
      <c r="K174" s="46"/>
      <c r="L174" s="156">
        <f>IF(K174=Organisatie!$E$20,1,0)</f>
        <v>0</v>
      </c>
      <c r="M174" s="156">
        <f>IF(K174=Organisatie!$D$21,1,0)</f>
        <v>0</v>
      </c>
      <c r="N174" s="156">
        <f>IF(K174=Organisatie!$D$22,1,0)</f>
        <v>0</v>
      </c>
      <c r="O174" s="156">
        <f>IF(K174=Organisatie!$D$23,1,0)</f>
        <v>0</v>
      </c>
      <c r="P174" s="156">
        <f t="shared" si="53"/>
        <v>0</v>
      </c>
      <c r="Q174" s="157">
        <f t="shared" si="54"/>
        <v>0</v>
      </c>
      <c r="R174" s="152">
        <f t="shared" si="55"/>
        <v>0</v>
      </c>
      <c r="S174" s="127"/>
      <c r="T174" s="153">
        <f t="shared" si="56"/>
        <v>0</v>
      </c>
      <c r="U174" s="154">
        <f t="shared" si="57"/>
        <v>0</v>
      </c>
      <c r="V174" s="155"/>
      <c r="W174" s="50">
        <f t="shared" si="39"/>
        <v>0</v>
      </c>
      <c r="X174" s="50">
        <f t="shared" si="40"/>
        <v>0</v>
      </c>
      <c r="Y174" s="31"/>
      <c r="Z174" s="22"/>
      <c r="AA174" s="37"/>
      <c r="AB174" s="31"/>
      <c r="AC174" s="50">
        <f t="shared" si="41"/>
        <v>0</v>
      </c>
      <c r="AD174" s="50">
        <f t="shared" si="42"/>
        <v>0</v>
      </c>
      <c r="AE174" s="50">
        <f t="shared" si="43"/>
        <v>0</v>
      </c>
      <c r="AF174" s="50">
        <f t="shared" si="44"/>
        <v>0</v>
      </c>
      <c r="AG174" s="50">
        <f t="shared" si="45"/>
        <v>0</v>
      </c>
      <c r="AH174" s="50">
        <f t="shared" si="46"/>
        <v>0</v>
      </c>
      <c r="AI174" s="50">
        <f t="shared" si="47"/>
        <v>0</v>
      </c>
      <c r="AJ174" s="50">
        <f t="shared" si="48"/>
        <v>0</v>
      </c>
      <c r="AK174" s="51">
        <f t="shared" si="49"/>
        <v>0</v>
      </c>
      <c r="AL174" s="37" t="str">
        <f t="shared" si="50"/>
        <v>Er ontbreken nog enkele gegevens!</v>
      </c>
      <c r="AM174" s="11"/>
      <c r="AN174" s="98">
        <f t="shared" si="51"/>
        <v>0</v>
      </c>
      <c r="AV174" s="20">
        <f t="shared" si="52"/>
        <v>0</v>
      </c>
      <c r="AW174" s="11"/>
    </row>
    <row r="175" spans="1:49" ht="15.75" customHeight="1" x14ac:dyDescent="0.2">
      <c r="A175" s="45">
        <f>SUM($AV$12:AV175)</f>
        <v>0</v>
      </c>
      <c r="B175" s="119"/>
      <c r="C175" s="52"/>
      <c r="D175" s="52"/>
      <c r="E175" s="52"/>
      <c r="F175" s="53"/>
      <c r="G175" s="52"/>
      <c r="H175" s="52"/>
      <c r="I175" s="52"/>
      <c r="J175" s="54"/>
      <c r="K175" s="46"/>
      <c r="L175" s="156">
        <f>IF(K175=Organisatie!$E$20,1,0)</f>
        <v>0</v>
      </c>
      <c r="M175" s="156">
        <f>IF(K175=Organisatie!$D$21,1,0)</f>
        <v>0</v>
      </c>
      <c r="N175" s="156">
        <f>IF(K175=Organisatie!$D$22,1,0)</f>
        <v>0</v>
      </c>
      <c r="O175" s="156">
        <f>IF(K175=Organisatie!$D$23,1,0)</f>
        <v>0</v>
      </c>
      <c r="P175" s="156">
        <f t="shared" si="53"/>
        <v>0</v>
      </c>
      <c r="Q175" s="157">
        <f t="shared" si="54"/>
        <v>0</v>
      </c>
      <c r="R175" s="152">
        <f t="shared" si="55"/>
        <v>0</v>
      </c>
      <c r="S175" s="127"/>
      <c r="T175" s="153">
        <f t="shared" si="56"/>
        <v>0</v>
      </c>
      <c r="U175" s="154">
        <f t="shared" si="57"/>
        <v>0</v>
      </c>
      <c r="V175" s="155"/>
      <c r="W175" s="50">
        <f t="shared" si="39"/>
        <v>0</v>
      </c>
      <c r="X175" s="50">
        <f t="shared" si="40"/>
        <v>0</v>
      </c>
      <c r="Y175" s="31"/>
      <c r="Z175" s="22"/>
      <c r="AA175" s="37"/>
      <c r="AB175" s="31"/>
      <c r="AC175" s="50">
        <f t="shared" si="41"/>
        <v>0</v>
      </c>
      <c r="AD175" s="50">
        <f t="shared" si="42"/>
        <v>0</v>
      </c>
      <c r="AE175" s="50">
        <f t="shared" si="43"/>
        <v>0</v>
      </c>
      <c r="AF175" s="50">
        <f t="shared" si="44"/>
        <v>0</v>
      </c>
      <c r="AG175" s="50">
        <f t="shared" si="45"/>
        <v>0</v>
      </c>
      <c r="AH175" s="50">
        <f t="shared" si="46"/>
        <v>0</v>
      </c>
      <c r="AI175" s="50">
        <f t="shared" si="47"/>
        <v>0</v>
      </c>
      <c r="AJ175" s="50">
        <f t="shared" si="48"/>
        <v>0</v>
      </c>
      <c r="AK175" s="51">
        <f t="shared" si="49"/>
        <v>0</v>
      </c>
      <c r="AL175" s="37" t="str">
        <f t="shared" si="50"/>
        <v>Er ontbreken nog enkele gegevens!</v>
      </c>
      <c r="AM175" s="11"/>
      <c r="AN175" s="98">
        <f t="shared" si="51"/>
        <v>0</v>
      </c>
      <c r="AV175" s="20">
        <f t="shared" si="52"/>
        <v>0</v>
      </c>
      <c r="AW175" s="11"/>
    </row>
    <row r="176" spans="1:49" ht="15.75" customHeight="1" x14ac:dyDescent="0.2">
      <c r="A176" s="45">
        <f>SUM($AV$12:AV176)</f>
        <v>0</v>
      </c>
      <c r="B176" s="119"/>
      <c r="C176" s="52"/>
      <c r="D176" s="52"/>
      <c r="E176" s="52"/>
      <c r="F176" s="53"/>
      <c r="G176" s="52"/>
      <c r="H176" s="52"/>
      <c r="I176" s="52"/>
      <c r="J176" s="54"/>
      <c r="K176" s="46"/>
      <c r="L176" s="156">
        <f>IF(K176=Organisatie!$E$20,1,0)</f>
        <v>0</v>
      </c>
      <c r="M176" s="156">
        <f>IF(K176=Organisatie!$D$21,1,0)</f>
        <v>0</v>
      </c>
      <c r="N176" s="156">
        <f>IF(K176=Organisatie!$D$22,1,0)</f>
        <v>0</v>
      </c>
      <c r="O176" s="156">
        <f>IF(K176=Organisatie!$D$23,1,0)</f>
        <v>0</v>
      </c>
      <c r="P176" s="156">
        <f t="shared" si="53"/>
        <v>0</v>
      </c>
      <c r="Q176" s="157">
        <f t="shared" si="54"/>
        <v>0</v>
      </c>
      <c r="R176" s="152">
        <f t="shared" si="55"/>
        <v>0</v>
      </c>
      <c r="S176" s="127"/>
      <c r="T176" s="153">
        <f t="shared" si="56"/>
        <v>0</v>
      </c>
      <c r="U176" s="154">
        <f t="shared" si="57"/>
        <v>0</v>
      </c>
      <c r="V176" s="155"/>
      <c r="W176" s="50">
        <f t="shared" si="39"/>
        <v>0</v>
      </c>
      <c r="X176" s="50">
        <f t="shared" si="40"/>
        <v>0</v>
      </c>
      <c r="Y176" s="31"/>
      <c r="Z176" s="22"/>
      <c r="AA176" s="37"/>
      <c r="AB176" s="31"/>
      <c r="AC176" s="50">
        <f t="shared" si="41"/>
        <v>0</v>
      </c>
      <c r="AD176" s="50">
        <f t="shared" si="42"/>
        <v>0</v>
      </c>
      <c r="AE176" s="50">
        <f t="shared" si="43"/>
        <v>0</v>
      </c>
      <c r="AF176" s="50">
        <f t="shared" si="44"/>
        <v>0</v>
      </c>
      <c r="AG176" s="50">
        <f t="shared" si="45"/>
        <v>0</v>
      </c>
      <c r="AH176" s="50">
        <f t="shared" si="46"/>
        <v>0</v>
      </c>
      <c r="AI176" s="50">
        <f t="shared" si="47"/>
        <v>0</v>
      </c>
      <c r="AJ176" s="50">
        <f t="shared" si="48"/>
        <v>0</v>
      </c>
      <c r="AK176" s="51">
        <f t="shared" si="49"/>
        <v>0</v>
      </c>
      <c r="AL176" s="37" t="str">
        <f t="shared" si="50"/>
        <v>Er ontbreken nog enkele gegevens!</v>
      </c>
      <c r="AM176" s="11"/>
      <c r="AN176" s="98">
        <f t="shared" si="51"/>
        <v>0</v>
      </c>
      <c r="AV176" s="20">
        <f t="shared" si="52"/>
        <v>0</v>
      </c>
      <c r="AW176" s="11"/>
    </row>
    <row r="177" spans="1:49" ht="15.75" customHeight="1" x14ac:dyDescent="0.2">
      <c r="A177" s="45">
        <f>SUM($AV$12:AV177)</f>
        <v>0</v>
      </c>
      <c r="B177" s="119"/>
      <c r="C177" s="52"/>
      <c r="D177" s="52"/>
      <c r="E177" s="52"/>
      <c r="F177" s="53"/>
      <c r="G177" s="52"/>
      <c r="H177" s="52"/>
      <c r="I177" s="52"/>
      <c r="J177" s="54"/>
      <c r="K177" s="46"/>
      <c r="L177" s="156">
        <f>IF(K177=Organisatie!$E$20,1,0)</f>
        <v>0</v>
      </c>
      <c r="M177" s="156">
        <f>IF(K177=Organisatie!$D$21,1,0)</f>
        <v>0</v>
      </c>
      <c r="N177" s="156">
        <f>IF(K177=Organisatie!$D$22,1,0)</f>
        <v>0</v>
      </c>
      <c r="O177" s="156">
        <f>IF(K177=Organisatie!$D$23,1,0)</f>
        <v>0</v>
      </c>
      <c r="P177" s="156">
        <f t="shared" si="53"/>
        <v>0</v>
      </c>
      <c r="Q177" s="157">
        <f t="shared" si="54"/>
        <v>0</v>
      </c>
      <c r="R177" s="152">
        <f t="shared" si="55"/>
        <v>0</v>
      </c>
      <c r="S177" s="127"/>
      <c r="T177" s="153">
        <f t="shared" si="56"/>
        <v>0</v>
      </c>
      <c r="U177" s="154">
        <f t="shared" si="57"/>
        <v>0</v>
      </c>
      <c r="V177" s="155"/>
      <c r="W177" s="50">
        <f t="shared" si="39"/>
        <v>0</v>
      </c>
      <c r="X177" s="50">
        <f t="shared" si="40"/>
        <v>0</v>
      </c>
      <c r="Y177" s="31"/>
      <c r="Z177" s="22"/>
      <c r="AA177" s="37"/>
      <c r="AB177" s="31"/>
      <c r="AC177" s="50">
        <f t="shared" si="41"/>
        <v>0</v>
      </c>
      <c r="AD177" s="50">
        <f t="shared" si="42"/>
        <v>0</v>
      </c>
      <c r="AE177" s="50">
        <f t="shared" si="43"/>
        <v>0</v>
      </c>
      <c r="AF177" s="50">
        <f t="shared" si="44"/>
        <v>0</v>
      </c>
      <c r="AG177" s="50">
        <f t="shared" si="45"/>
        <v>0</v>
      </c>
      <c r="AH177" s="50">
        <f t="shared" si="46"/>
        <v>0</v>
      </c>
      <c r="AI177" s="50">
        <f t="shared" si="47"/>
        <v>0</v>
      </c>
      <c r="AJ177" s="50">
        <f t="shared" si="48"/>
        <v>0</v>
      </c>
      <c r="AK177" s="51">
        <f t="shared" si="49"/>
        <v>0</v>
      </c>
      <c r="AL177" s="37" t="str">
        <f t="shared" si="50"/>
        <v>Er ontbreken nog enkele gegevens!</v>
      </c>
      <c r="AM177" s="11"/>
      <c r="AN177" s="98">
        <f t="shared" si="51"/>
        <v>0</v>
      </c>
      <c r="AV177" s="20">
        <f t="shared" si="52"/>
        <v>0</v>
      </c>
      <c r="AW177" s="11"/>
    </row>
    <row r="178" spans="1:49" ht="15.75" customHeight="1" x14ac:dyDescent="0.2">
      <c r="A178" s="45">
        <f>SUM($AV$12:AV178)</f>
        <v>0</v>
      </c>
      <c r="B178" s="119"/>
      <c r="C178" s="52"/>
      <c r="D178" s="52"/>
      <c r="E178" s="52"/>
      <c r="F178" s="53"/>
      <c r="G178" s="52"/>
      <c r="H178" s="52"/>
      <c r="I178" s="52"/>
      <c r="J178" s="54"/>
      <c r="K178" s="46"/>
      <c r="L178" s="156">
        <f>IF(K178=Organisatie!$E$20,1,0)</f>
        <v>0</v>
      </c>
      <c r="M178" s="156">
        <f>IF(K178=Organisatie!$D$21,1,0)</f>
        <v>0</v>
      </c>
      <c r="N178" s="156">
        <f>IF(K178=Organisatie!$D$22,1,0)</f>
        <v>0</v>
      </c>
      <c r="O178" s="156">
        <f>IF(K178=Organisatie!$D$23,1,0)</f>
        <v>0</v>
      </c>
      <c r="P178" s="156">
        <f t="shared" si="53"/>
        <v>0</v>
      </c>
      <c r="Q178" s="157">
        <f t="shared" si="54"/>
        <v>0</v>
      </c>
      <c r="R178" s="152">
        <f t="shared" si="55"/>
        <v>0</v>
      </c>
      <c r="S178" s="127"/>
      <c r="T178" s="153">
        <f t="shared" si="56"/>
        <v>0</v>
      </c>
      <c r="U178" s="154">
        <f t="shared" si="57"/>
        <v>0</v>
      </c>
      <c r="V178" s="155"/>
      <c r="W178" s="50">
        <f t="shared" si="39"/>
        <v>0</v>
      </c>
      <c r="X178" s="50">
        <f t="shared" si="40"/>
        <v>0</v>
      </c>
      <c r="Y178" s="31"/>
      <c r="Z178" s="22"/>
      <c r="AA178" s="37"/>
      <c r="AB178" s="31"/>
      <c r="AC178" s="50">
        <f t="shared" si="41"/>
        <v>0</v>
      </c>
      <c r="AD178" s="50">
        <f t="shared" si="42"/>
        <v>0</v>
      </c>
      <c r="AE178" s="50">
        <f t="shared" si="43"/>
        <v>0</v>
      </c>
      <c r="AF178" s="50">
        <f t="shared" si="44"/>
        <v>0</v>
      </c>
      <c r="AG178" s="50">
        <f t="shared" si="45"/>
        <v>0</v>
      </c>
      <c r="AH178" s="50">
        <f t="shared" si="46"/>
        <v>0</v>
      </c>
      <c r="AI178" s="50">
        <f t="shared" si="47"/>
        <v>0</v>
      </c>
      <c r="AJ178" s="50">
        <f t="shared" si="48"/>
        <v>0</v>
      </c>
      <c r="AK178" s="51">
        <f t="shared" si="49"/>
        <v>0</v>
      </c>
      <c r="AL178" s="37" t="str">
        <f t="shared" si="50"/>
        <v>Er ontbreken nog enkele gegevens!</v>
      </c>
      <c r="AM178" s="11"/>
      <c r="AN178" s="98">
        <f t="shared" si="51"/>
        <v>0</v>
      </c>
      <c r="AV178" s="20">
        <f t="shared" si="52"/>
        <v>0</v>
      </c>
      <c r="AW178" s="11"/>
    </row>
    <row r="179" spans="1:49" ht="15.75" customHeight="1" x14ac:dyDescent="0.2">
      <c r="A179" s="45">
        <f>SUM($AV$12:AV179)</f>
        <v>0</v>
      </c>
      <c r="B179" s="119"/>
      <c r="C179" s="52"/>
      <c r="D179" s="52"/>
      <c r="E179" s="52"/>
      <c r="F179" s="53"/>
      <c r="G179" s="52"/>
      <c r="H179" s="52"/>
      <c r="I179" s="52"/>
      <c r="J179" s="54"/>
      <c r="K179" s="46"/>
      <c r="L179" s="156">
        <f>IF(K179=Organisatie!$E$20,1,0)</f>
        <v>0</v>
      </c>
      <c r="M179" s="156">
        <f>IF(K179=Organisatie!$D$21,1,0)</f>
        <v>0</v>
      </c>
      <c r="N179" s="156">
        <f>IF(K179=Organisatie!$D$22,1,0)</f>
        <v>0</v>
      </c>
      <c r="O179" s="156">
        <f>IF(K179=Organisatie!$D$23,1,0)</f>
        <v>0</v>
      </c>
      <c r="P179" s="156">
        <f t="shared" si="53"/>
        <v>0</v>
      </c>
      <c r="Q179" s="157">
        <f t="shared" si="54"/>
        <v>0</v>
      </c>
      <c r="R179" s="152">
        <f t="shared" si="55"/>
        <v>0</v>
      </c>
      <c r="S179" s="127"/>
      <c r="T179" s="153">
        <f t="shared" si="56"/>
        <v>0</v>
      </c>
      <c r="U179" s="154">
        <f t="shared" si="57"/>
        <v>0</v>
      </c>
      <c r="V179" s="155"/>
      <c r="W179" s="50">
        <f t="shared" si="39"/>
        <v>0</v>
      </c>
      <c r="X179" s="50">
        <f t="shared" si="40"/>
        <v>0</v>
      </c>
      <c r="Y179" s="31"/>
      <c r="Z179" s="22"/>
      <c r="AA179" s="37"/>
      <c r="AB179" s="31"/>
      <c r="AC179" s="50">
        <f t="shared" si="41"/>
        <v>0</v>
      </c>
      <c r="AD179" s="50">
        <f t="shared" si="42"/>
        <v>0</v>
      </c>
      <c r="AE179" s="50">
        <f t="shared" si="43"/>
        <v>0</v>
      </c>
      <c r="AF179" s="50">
        <f t="shared" si="44"/>
        <v>0</v>
      </c>
      <c r="AG179" s="50">
        <f t="shared" si="45"/>
        <v>0</v>
      </c>
      <c r="AH179" s="50">
        <f t="shared" si="46"/>
        <v>0</v>
      </c>
      <c r="AI179" s="50">
        <f t="shared" si="47"/>
        <v>0</v>
      </c>
      <c r="AJ179" s="50">
        <f t="shared" si="48"/>
        <v>0</v>
      </c>
      <c r="AK179" s="51">
        <f t="shared" si="49"/>
        <v>0</v>
      </c>
      <c r="AL179" s="37" t="str">
        <f t="shared" si="50"/>
        <v>Er ontbreken nog enkele gegevens!</v>
      </c>
      <c r="AM179" s="11"/>
      <c r="AN179" s="98">
        <f t="shared" si="51"/>
        <v>0</v>
      </c>
      <c r="AV179" s="20">
        <f t="shared" si="52"/>
        <v>0</v>
      </c>
      <c r="AW179" s="11"/>
    </row>
    <row r="180" spans="1:49" ht="15.75" customHeight="1" x14ac:dyDescent="0.2">
      <c r="A180" s="45">
        <f>SUM($AV$12:AV180)</f>
        <v>0</v>
      </c>
      <c r="B180" s="119"/>
      <c r="C180" s="52"/>
      <c r="D180" s="52"/>
      <c r="E180" s="52"/>
      <c r="F180" s="53"/>
      <c r="G180" s="52"/>
      <c r="H180" s="52"/>
      <c r="I180" s="52"/>
      <c r="J180" s="54"/>
      <c r="K180" s="46"/>
      <c r="L180" s="156">
        <f>IF(K180=Organisatie!$E$20,1,0)</f>
        <v>0</v>
      </c>
      <c r="M180" s="156">
        <f>IF(K180=Organisatie!$D$21,1,0)</f>
        <v>0</v>
      </c>
      <c r="N180" s="156">
        <f>IF(K180=Organisatie!$D$22,1,0)</f>
        <v>0</v>
      </c>
      <c r="O180" s="156">
        <f>IF(K180=Organisatie!$D$23,1,0)</f>
        <v>0</v>
      </c>
      <c r="P180" s="156">
        <f t="shared" si="53"/>
        <v>0</v>
      </c>
      <c r="Q180" s="157">
        <f t="shared" si="54"/>
        <v>0</v>
      </c>
      <c r="R180" s="152">
        <f t="shared" si="55"/>
        <v>0</v>
      </c>
      <c r="S180" s="127"/>
      <c r="T180" s="153">
        <f t="shared" si="56"/>
        <v>0</v>
      </c>
      <c r="U180" s="154">
        <f t="shared" si="57"/>
        <v>0</v>
      </c>
      <c r="V180" s="155"/>
      <c r="W180" s="50">
        <f t="shared" si="39"/>
        <v>0</v>
      </c>
      <c r="X180" s="50">
        <f t="shared" si="40"/>
        <v>0</v>
      </c>
      <c r="Y180" s="31"/>
      <c r="Z180" s="22"/>
      <c r="AA180" s="37"/>
      <c r="AB180" s="31"/>
      <c r="AC180" s="50">
        <f t="shared" si="41"/>
        <v>0</v>
      </c>
      <c r="AD180" s="50">
        <f t="shared" si="42"/>
        <v>0</v>
      </c>
      <c r="AE180" s="50">
        <f t="shared" si="43"/>
        <v>0</v>
      </c>
      <c r="AF180" s="50">
        <f t="shared" si="44"/>
        <v>0</v>
      </c>
      <c r="AG180" s="50">
        <f t="shared" si="45"/>
        <v>0</v>
      </c>
      <c r="AH180" s="50">
        <f t="shared" si="46"/>
        <v>0</v>
      </c>
      <c r="AI180" s="50">
        <f t="shared" si="47"/>
        <v>0</v>
      </c>
      <c r="AJ180" s="50">
        <f t="shared" si="48"/>
        <v>0</v>
      </c>
      <c r="AK180" s="51">
        <f t="shared" si="49"/>
        <v>0</v>
      </c>
      <c r="AL180" s="37" t="str">
        <f t="shared" si="50"/>
        <v>Er ontbreken nog enkele gegevens!</v>
      </c>
      <c r="AM180" s="11"/>
      <c r="AN180" s="98">
        <f t="shared" si="51"/>
        <v>0</v>
      </c>
      <c r="AV180" s="20">
        <f t="shared" si="52"/>
        <v>0</v>
      </c>
      <c r="AW180" s="11"/>
    </row>
    <row r="181" spans="1:49" ht="15.75" customHeight="1" x14ac:dyDescent="0.2">
      <c r="A181" s="45">
        <f>SUM($AV$12:AV181)</f>
        <v>0</v>
      </c>
      <c r="B181" s="119"/>
      <c r="C181" s="52"/>
      <c r="D181" s="52"/>
      <c r="E181" s="52"/>
      <c r="F181" s="53"/>
      <c r="G181" s="52"/>
      <c r="H181" s="52"/>
      <c r="I181" s="52"/>
      <c r="J181" s="54"/>
      <c r="K181" s="46"/>
      <c r="L181" s="156">
        <f>IF(K181=Organisatie!$E$20,1,0)</f>
        <v>0</v>
      </c>
      <c r="M181" s="156">
        <f>IF(K181=Organisatie!$D$21,1,0)</f>
        <v>0</v>
      </c>
      <c r="N181" s="156">
        <f>IF(K181=Organisatie!$D$22,1,0)</f>
        <v>0</v>
      </c>
      <c r="O181" s="156">
        <f>IF(K181=Organisatie!$D$23,1,0)</f>
        <v>0</v>
      </c>
      <c r="P181" s="156">
        <f t="shared" si="53"/>
        <v>0</v>
      </c>
      <c r="Q181" s="157">
        <f t="shared" si="54"/>
        <v>0</v>
      </c>
      <c r="R181" s="152">
        <f t="shared" si="55"/>
        <v>0</v>
      </c>
      <c r="S181" s="127"/>
      <c r="T181" s="153">
        <f t="shared" si="56"/>
        <v>0</v>
      </c>
      <c r="U181" s="154">
        <f t="shared" si="57"/>
        <v>0</v>
      </c>
      <c r="V181" s="155"/>
      <c r="W181" s="50">
        <f t="shared" si="39"/>
        <v>0</v>
      </c>
      <c r="X181" s="50">
        <f t="shared" si="40"/>
        <v>0</v>
      </c>
      <c r="Y181" s="31"/>
      <c r="Z181" s="22"/>
      <c r="AA181" s="37"/>
      <c r="AB181" s="31"/>
      <c r="AC181" s="50">
        <f t="shared" si="41"/>
        <v>0</v>
      </c>
      <c r="AD181" s="50">
        <f t="shared" si="42"/>
        <v>0</v>
      </c>
      <c r="AE181" s="50">
        <f t="shared" si="43"/>
        <v>0</v>
      </c>
      <c r="AF181" s="50">
        <f t="shared" si="44"/>
        <v>0</v>
      </c>
      <c r="AG181" s="50">
        <f t="shared" si="45"/>
        <v>0</v>
      </c>
      <c r="AH181" s="50">
        <f t="shared" si="46"/>
        <v>0</v>
      </c>
      <c r="AI181" s="50">
        <f t="shared" si="47"/>
        <v>0</v>
      </c>
      <c r="AJ181" s="50">
        <f t="shared" si="48"/>
        <v>0</v>
      </c>
      <c r="AK181" s="51">
        <f t="shared" si="49"/>
        <v>0</v>
      </c>
      <c r="AL181" s="37" t="str">
        <f t="shared" si="50"/>
        <v>Er ontbreken nog enkele gegevens!</v>
      </c>
      <c r="AM181" s="11"/>
      <c r="AN181" s="98">
        <f t="shared" si="51"/>
        <v>0</v>
      </c>
      <c r="AV181" s="20">
        <f t="shared" si="52"/>
        <v>0</v>
      </c>
      <c r="AW181" s="11"/>
    </row>
    <row r="182" spans="1:49" ht="15.75" customHeight="1" x14ac:dyDescent="0.2">
      <c r="A182" s="45">
        <f>SUM($AV$12:AV182)</f>
        <v>0</v>
      </c>
      <c r="B182" s="119"/>
      <c r="C182" s="52"/>
      <c r="D182" s="52"/>
      <c r="E182" s="52"/>
      <c r="F182" s="53"/>
      <c r="G182" s="52"/>
      <c r="H182" s="52"/>
      <c r="I182" s="52"/>
      <c r="J182" s="54"/>
      <c r="K182" s="46"/>
      <c r="L182" s="156">
        <f>IF(K182=Organisatie!$E$20,1,0)</f>
        <v>0</v>
      </c>
      <c r="M182" s="156">
        <f>IF(K182=Organisatie!$D$21,1,0)</f>
        <v>0</v>
      </c>
      <c r="N182" s="156">
        <f>IF(K182=Organisatie!$D$22,1,0)</f>
        <v>0</v>
      </c>
      <c r="O182" s="156">
        <f>IF(K182=Organisatie!$D$23,1,0)</f>
        <v>0</v>
      </c>
      <c r="P182" s="156">
        <f t="shared" si="53"/>
        <v>0</v>
      </c>
      <c r="Q182" s="157">
        <f t="shared" si="54"/>
        <v>0</v>
      </c>
      <c r="R182" s="152">
        <f t="shared" si="55"/>
        <v>0</v>
      </c>
      <c r="S182" s="127"/>
      <c r="T182" s="153">
        <f t="shared" si="56"/>
        <v>0</v>
      </c>
      <c r="U182" s="154">
        <f t="shared" si="57"/>
        <v>0</v>
      </c>
      <c r="V182" s="155"/>
      <c r="W182" s="50">
        <f t="shared" si="39"/>
        <v>0</v>
      </c>
      <c r="X182" s="50">
        <f t="shared" si="40"/>
        <v>0</v>
      </c>
      <c r="Y182" s="31"/>
      <c r="Z182" s="22"/>
      <c r="AA182" s="37"/>
      <c r="AB182" s="31"/>
      <c r="AC182" s="50">
        <f t="shared" si="41"/>
        <v>0</v>
      </c>
      <c r="AD182" s="50">
        <f t="shared" si="42"/>
        <v>0</v>
      </c>
      <c r="AE182" s="50">
        <f t="shared" si="43"/>
        <v>0</v>
      </c>
      <c r="AF182" s="50">
        <f t="shared" si="44"/>
        <v>0</v>
      </c>
      <c r="AG182" s="50">
        <f t="shared" si="45"/>
        <v>0</v>
      </c>
      <c r="AH182" s="50">
        <f t="shared" si="46"/>
        <v>0</v>
      </c>
      <c r="AI182" s="50">
        <f t="shared" si="47"/>
        <v>0</v>
      </c>
      <c r="AJ182" s="50">
        <f t="shared" si="48"/>
        <v>0</v>
      </c>
      <c r="AK182" s="51">
        <f t="shared" si="49"/>
        <v>0</v>
      </c>
      <c r="AL182" s="37" t="str">
        <f t="shared" si="50"/>
        <v>Er ontbreken nog enkele gegevens!</v>
      </c>
      <c r="AM182" s="11"/>
      <c r="AN182" s="98">
        <f t="shared" si="51"/>
        <v>0</v>
      </c>
      <c r="AV182" s="20">
        <f t="shared" si="52"/>
        <v>0</v>
      </c>
      <c r="AW182" s="11"/>
    </row>
    <row r="183" spans="1:49" ht="15.75" customHeight="1" x14ac:dyDescent="0.2">
      <c r="A183" s="45">
        <f>SUM($AV$12:AV183)</f>
        <v>0</v>
      </c>
      <c r="B183" s="119"/>
      <c r="C183" s="52"/>
      <c r="D183" s="52"/>
      <c r="E183" s="52"/>
      <c r="F183" s="53"/>
      <c r="G183" s="52"/>
      <c r="H183" s="52"/>
      <c r="I183" s="52"/>
      <c r="J183" s="54"/>
      <c r="K183" s="46"/>
      <c r="L183" s="156">
        <f>IF(K183=Organisatie!$E$20,1,0)</f>
        <v>0</v>
      </c>
      <c r="M183" s="156">
        <f>IF(K183=Organisatie!$D$21,1,0)</f>
        <v>0</v>
      </c>
      <c r="N183" s="156">
        <f>IF(K183=Organisatie!$D$22,1,0)</f>
        <v>0</v>
      </c>
      <c r="O183" s="156">
        <f>IF(K183=Organisatie!$D$23,1,0)</f>
        <v>0</v>
      </c>
      <c r="P183" s="156">
        <f t="shared" si="53"/>
        <v>0</v>
      </c>
      <c r="Q183" s="157">
        <f t="shared" si="54"/>
        <v>0</v>
      </c>
      <c r="R183" s="152">
        <f t="shared" si="55"/>
        <v>0</v>
      </c>
      <c r="S183" s="127"/>
      <c r="T183" s="153">
        <f t="shared" si="56"/>
        <v>0</v>
      </c>
      <c r="U183" s="154">
        <f t="shared" si="57"/>
        <v>0</v>
      </c>
      <c r="V183" s="155"/>
      <c r="W183" s="50">
        <f t="shared" si="39"/>
        <v>0</v>
      </c>
      <c r="X183" s="50">
        <f t="shared" si="40"/>
        <v>0</v>
      </c>
      <c r="Y183" s="31"/>
      <c r="Z183" s="22"/>
      <c r="AA183" s="37"/>
      <c r="AB183" s="31"/>
      <c r="AC183" s="50">
        <f t="shared" si="41"/>
        <v>0</v>
      </c>
      <c r="AD183" s="50">
        <f t="shared" si="42"/>
        <v>0</v>
      </c>
      <c r="AE183" s="50">
        <f t="shared" si="43"/>
        <v>0</v>
      </c>
      <c r="AF183" s="50">
        <f t="shared" si="44"/>
        <v>0</v>
      </c>
      <c r="AG183" s="50">
        <f t="shared" si="45"/>
        <v>0</v>
      </c>
      <c r="AH183" s="50">
        <f t="shared" si="46"/>
        <v>0</v>
      </c>
      <c r="AI183" s="50">
        <f t="shared" si="47"/>
        <v>0</v>
      </c>
      <c r="AJ183" s="50">
        <f t="shared" si="48"/>
        <v>0</v>
      </c>
      <c r="AK183" s="51">
        <f t="shared" si="49"/>
        <v>0</v>
      </c>
      <c r="AL183" s="37" t="str">
        <f t="shared" si="50"/>
        <v>Er ontbreken nog enkele gegevens!</v>
      </c>
      <c r="AM183" s="11"/>
      <c r="AN183" s="98">
        <f t="shared" si="51"/>
        <v>0</v>
      </c>
      <c r="AV183" s="20">
        <f t="shared" si="52"/>
        <v>0</v>
      </c>
      <c r="AW183" s="11"/>
    </row>
    <row r="184" spans="1:49" ht="15.75" customHeight="1" x14ac:dyDescent="0.2">
      <c r="A184" s="45">
        <f>SUM($AV$12:AV184)</f>
        <v>0</v>
      </c>
      <c r="B184" s="119"/>
      <c r="C184" s="52"/>
      <c r="D184" s="52"/>
      <c r="E184" s="52"/>
      <c r="F184" s="53"/>
      <c r="G184" s="52"/>
      <c r="H184" s="52"/>
      <c r="I184" s="52"/>
      <c r="J184" s="54"/>
      <c r="K184" s="46"/>
      <c r="L184" s="156">
        <f>IF(K184=Organisatie!$E$20,1,0)</f>
        <v>0</v>
      </c>
      <c r="M184" s="156">
        <f>IF(K184=Organisatie!$D$21,1,0)</f>
        <v>0</v>
      </c>
      <c r="N184" s="156">
        <f>IF(K184=Organisatie!$D$22,1,0)</f>
        <v>0</v>
      </c>
      <c r="O184" s="156">
        <f>IF(K184=Organisatie!$D$23,1,0)</f>
        <v>0</v>
      </c>
      <c r="P184" s="156">
        <f t="shared" si="53"/>
        <v>0</v>
      </c>
      <c r="Q184" s="157">
        <f t="shared" si="54"/>
        <v>0</v>
      </c>
      <c r="R184" s="152">
        <f t="shared" si="55"/>
        <v>0</v>
      </c>
      <c r="S184" s="127"/>
      <c r="T184" s="153">
        <f t="shared" si="56"/>
        <v>0</v>
      </c>
      <c r="U184" s="154">
        <f t="shared" si="57"/>
        <v>0</v>
      </c>
      <c r="V184" s="155"/>
      <c r="W184" s="50">
        <f t="shared" si="39"/>
        <v>0</v>
      </c>
      <c r="X184" s="50">
        <f t="shared" si="40"/>
        <v>0</v>
      </c>
      <c r="Y184" s="31"/>
      <c r="Z184" s="22"/>
      <c r="AA184" s="37"/>
      <c r="AB184" s="31"/>
      <c r="AC184" s="50">
        <f t="shared" si="41"/>
        <v>0</v>
      </c>
      <c r="AD184" s="50">
        <f t="shared" si="42"/>
        <v>0</v>
      </c>
      <c r="AE184" s="50">
        <f t="shared" si="43"/>
        <v>0</v>
      </c>
      <c r="AF184" s="50">
        <f t="shared" si="44"/>
        <v>0</v>
      </c>
      <c r="AG184" s="50">
        <f t="shared" si="45"/>
        <v>0</v>
      </c>
      <c r="AH184" s="50">
        <f t="shared" si="46"/>
        <v>0</v>
      </c>
      <c r="AI184" s="50">
        <f t="shared" si="47"/>
        <v>0</v>
      </c>
      <c r="AJ184" s="50">
        <f t="shared" si="48"/>
        <v>0</v>
      </c>
      <c r="AK184" s="51">
        <f t="shared" si="49"/>
        <v>0</v>
      </c>
      <c r="AL184" s="37" t="str">
        <f t="shared" si="50"/>
        <v>Er ontbreken nog enkele gegevens!</v>
      </c>
      <c r="AM184" s="11"/>
      <c r="AN184" s="98">
        <f t="shared" si="51"/>
        <v>0</v>
      </c>
      <c r="AV184" s="20">
        <f t="shared" si="52"/>
        <v>0</v>
      </c>
      <c r="AW184" s="11"/>
    </row>
    <row r="185" spans="1:49" ht="15.75" customHeight="1" x14ac:dyDescent="0.2">
      <c r="A185" s="45">
        <f>SUM($AV$12:AV185)</f>
        <v>0</v>
      </c>
      <c r="B185" s="119"/>
      <c r="C185" s="52"/>
      <c r="D185" s="52"/>
      <c r="E185" s="52"/>
      <c r="F185" s="90"/>
      <c r="G185" s="89"/>
      <c r="H185" s="89"/>
      <c r="I185" s="89"/>
      <c r="J185" s="91"/>
      <c r="K185" s="92"/>
      <c r="L185" s="156">
        <f>IF(K185=Organisatie!$E$20,1,0)</f>
        <v>0</v>
      </c>
      <c r="M185" s="156">
        <f>IF(K185=Organisatie!$D$21,1,0)</f>
        <v>0</v>
      </c>
      <c r="N185" s="156">
        <f>IF(K185=Organisatie!$D$22,1,0)</f>
        <v>0</v>
      </c>
      <c r="O185" s="156">
        <f>IF(K185=Organisatie!$D$23,1,0)</f>
        <v>0</v>
      </c>
      <c r="P185" s="156">
        <f t="shared" si="53"/>
        <v>0</v>
      </c>
      <c r="Q185" s="157">
        <f t="shared" si="54"/>
        <v>0</v>
      </c>
      <c r="R185" s="152">
        <f t="shared" si="55"/>
        <v>0</v>
      </c>
      <c r="S185" s="127"/>
      <c r="T185" s="153">
        <f t="shared" si="56"/>
        <v>0</v>
      </c>
      <c r="U185" s="154">
        <f t="shared" si="57"/>
        <v>0</v>
      </c>
      <c r="V185" s="155"/>
      <c r="W185" s="50">
        <f t="shared" si="39"/>
        <v>0</v>
      </c>
      <c r="X185" s="50">
        <f t="shared" si="40"/>
        <v>0</v>
      </c>
      <c r="Y185" s="31"/>
      <c r="Z185" s="22"/>
      <c r="AA185" s="37"/>
      <c r="AB185" s="31"/>
      <c r="AC185" s="50">
        <f t="shared" si="41"/>
        <v>0</v>
      </c>
      <c r="AD185" s="50">
        <f t="shared" si="42"/>
        <v>0</v>
      </c>
      <c r="AE185" s="50">
        <f t="shared" si="43"/>
        <v>0</v>
      </c>
      <c r="AF185" s="50">
        <f t="shared" si="44"/>
        <v>0</v>
      </c>
      <c r="AG185" s="50">
        <f t="shared" si="45"/>
        <v>0</v>
      </c>
      <c r="AH185" s="50">
        <f t="shared" si="46"/>
        <v>0</v>
      </c>
      <c r="AI185" s="50">
        <f t="shared" si="47"/>
        <v>0</v>
      </c>
      <c r="AJ185" s="50">
        <f t="shared" si="48"/>
        <v>0</v>
      </c>
      <c r="AK185" s="51">
        <f t="shared" si="49"/>
        <v>0</v>
      </c>
      <c r="AL185" s="37" t="str">
        <f t="shared" si="50"/>
        <v>Er ontbreken nog enkele gegevens!</v>
      </c>
      <c r="AM185" s="11"/>
      <c r="AN185" s="98">
        <f t="shared" si="51"/>
        <v>0</v>
      </c>
      <c r="AV185" s="20">
        <f t="shared" si="52"/>
        <v>0</v>
      </c>
      <c r="AW185" s="11"/>
    </row>
    <row r="186" spans="1:49" ht="15.75" customHeight="1" x14ac:dyDescent="0.2">
      <c r="A186" s="45">
        <f>SUM($AV$12:AV186)</f>
        <v>0</v>
      </c>
      <c r="B186" s="119"/>
      <c r="C186" s="52"/>
      <c r="D186" s="52"/>
      <c r="E186" s="52"/>
      <c r="F186" s="90"/>
      <c r="G186" s="89"/>
      <c r="H186" s="89"/>
      <c r="I186" s="89"/>
      <c r="J186" s="91"/>
      <c r="K186" s="92"/>
      <c r="L186" s="156">
        <f>IF(K186=Organisatie!$E$20,1,0)</f>
        <v>0</v>
      </c>
      <c r="M186" s="156">
        <f>IF(K186=Organisatie!$D$21,1,0)</f>
        <v>0</v>
      </c>
      <c r="N186" s="156">
        <f>IF(K186=Organisatie!$D$22,1,0)</f>
        <v>0</v>
      </c>
      <c r="O186" s="156">
        <f>IF(K186=Organisatie!$D$23,1,0)</f>
        <v>0</v>
      </c>
      <c r="P186" s="156">
        <f t="shared" si="53"/>
        <v>0</v>
      </c>
      <c r="Q186" s="157">
        <f t="shared" si="54"/>
        <v>0</v>
      </c>
      <c r="R186" s="152">
        <f t="shared" si="55"/>
        <v>0</v>
      </c>
      <c r="S186" s="127"/>
      <c r="T186" s="153">
        <f t="shared" si="56"/>
        <v>0</v>
      </c>
      <c r="U186" s="154">
        <f t="shared" si="57"/>
        <v>0</v>
      </c>
      <c r="V186" s="155"/>
      <c r="W186" s="50">
        <f t="shared" si="39"/>
        <v>0</v>
      </c>
      <c r="X186" s="50">
        <f t="shared" si="40"/>
        <v>0</v>
      </c>
      <c r="Y186" s="31"/>
      <c r="Z186" s="22"/>
      <c r="AA186" s="37"/>
      <c r="AB186" s="31"/>
      <c r="AC186" s="50">
        <f t="shared" si="41"/>
        <v>0</v>
      </c>
      <c r="AD186" s="50">
        <f t="shared" si="42"/>
        <v>0</v>
      </c>
      <c r="AE186" s="50">
        <f t="shared" si="43"/>
        <v>0</v>
      </c>
      <c r="AF186" s="50">
        <f t="shared" si="44"/>
        <v>0</v>
      </c>
      <c r="AG186" s="50">
        <f t="shared" si="45"/>
        <v>0</v>
      </c>
      <c r="AH186" s="50">
        <f t="shared" si="46"/>
        <v>0</v>
      </c>
      <c r="AI186" s="50">
        <f t="shared" si="47"/>
        <v>0</v>
      </c>
      <c r="AJ186" s="50">
        <f t="shared" si="48"/>
        <v>0</v>
      </c>
      <c r="AK186" s="51">
        <f t="shared" si="49"/>
        <v>0</v>
      </c>
      <c r="AL186" s="37" t="str">
        <f t="shared" si="50"/>
        <v>Er ontbreken nog enkele gegevens!</v>
      </c>
      <c r="AM186" s="11"/>
      <c r="AN186" s="98">
        <f t="shared" si="51"/>
        <v>0</v>
      </c>
      <c r="AV186" s="20">
        <f t="shared" si="52"/>
        <v>0</v>
      </c>
      <c r="AW186" s="11"/>
    </row>
    <row r="187" spans="1:49" ht="15.75" customHeight="1" x14ac:dyDescent="0.2">
      <c r="A187" s="45">
        <f>SUM($AV$12:AV187)</f>
        <v>0</v>
      </c>
      <c r="B187" s="119"/>
      <c r="C187" s="52"/>
      <c r="D187" s="52"/>
      <c r="E187" s="52"/>
      <c r="F187" s="90"/>
      <c r="G187" s="89"/>
      <c r="H187" s="89"/>
      <c r="I187" s="89"/>
      <c r="J187" s="91"/>
      <c r="K187" s="92"/>
      <c r="L187" s="156">
        <f>IF(K187=Organisatie!$E$20,1,0)</f>
        <v>0</v>
      </c>
      <c r="M187" s="156">
        <f>IF(K187=Organisatie!$D$21,1,0)</f>
        <v>0</v>
      </c>
      <c r="N187" s="156">
        <f>IF(K187=Organisatie!$D$22,1,0)</f>
        <v>0</v>
      </c>
      <c r="O187" s="156">
        <f>IF(K187=Organisatie!$D$23,1,0)</f>
        <v>0</v>
      </c>
      <c r="P187" s="156">
        <f t="shared" si="53"/>
        <v>0</v>
      </c>
      <c r="Q187" s="157">
        <f t="shared" si="54"/>
        <v>0</v>
      </c>
      <c r="R187" s="152">
        <f t="shared" si="55"/>
        <v>0</v>
      </c>
      <c r="S187" s="127"/>
      <c r="T187" s="153">
        <f t="shared" si="56"/>
        <v>0</v>
      </c>
      <c r="U187" s="154">
        <f t="shared" si="57"/>
        <v>0</v>
      </c>
      <c r="V187" s="155"/>
      <c r="W187" s="50">
        <f t="shared" si="39"/>
        <v>0</v>
      </c>
      <c r="X187" s="50">
        <f t="shared" si="40"/>
        <v>0</v>
      </c>
      <c r="Y187" s="31"/>
      <c r="Z187" s="22"/>
      <c r="AA187" s="37"/>
      <c r="AB187" s="31"/>
      <c r="AC187" s="50">
        <f t="shared" si="41"/>
        <v>0</v>
      </c>
      <c r="AD187" s="50">
        <f t="shared" si="42"/>
        <v>0</v>
      </c>
      <c r="AE187" s="50">
        <f t="shared" si="43"/>
        <v>0</v>
      </c>
      <c r="AF187" s="50">
        <f t="shared" si="44"/>
        <v>0</v>
      </c>
      <c r="AG187" s="50">
        <f t="shared" si="45"/>
        <v>0</v>
      </c>
      <c r="AH187" s="50">
        <f t="shared" si="46"/>
        <v>0</v>
      </c>
      <c r="AI187" s="50">
        <f t="shared" si="47"/>
        <v>0</v>
      </c>
      <c r="AJ187" s="50">
        <f t="shared" si="48"/>
        <v>0</v>
      </c>
      <c r="AK187" s="51">
        <f t="shared" si="49"/>
        <v>0</v>
      </c>
      <c r="AL187" s="37" t="str">
        <f t="shared" si="50"/>
        <v>Er ontbreken nog enkele gegevens!</v>
      </c>
      <c r="AM187" s="11"/>
      <c r="AN187" s="98">
        <f t="shared" si="51"/>
        <v>0</v>
      </c>
      <c r="AV187" s="20">
        <f t="shared" si="52"/>
        <v>0</v>
      </c>
      <c r="AW187" s="11"/>
    </row>
    <row r="188" spans="1:49" ht="15.75" customHeight="1" x14ac:dyDescent="0.2">
      <c r="A188" s="45">
        <f>SUM($AV$12:AV188)</f>
        <v>0</v>
      </c>
      <c r="B188" s="119"/>
      <c r="C188" s="52"/>
      <c r="D188" s="52"/>
      <c r="E188" s="52"/>
      <c r="F188" s="90"/>
      <c r="G188" s="89"/>
      <c r="H188" s="89"/>
      <c r="I188" s="89"/>
      <c r="J188" s="91"/>
      <c r="K188" s="92"/>
      <c r="L188" s="156">
        <f>IF(K188=Organisatie!$E$20,1,0)</f>
        <v>0</v>
      </c>
      <c r="M188" s="156">
        <f>IF(K188=Organisatie!$D$21,1,0)</f>
        <v>0</v>
      </c>
      <c r="N188" s="156">
        <f>IF(K188=Organisatie!$D$22,1,0)</f>
        <v>0</v>
      </c>
      <c r="O188" s="156">
        <f>IF(K188=Organisatie!$D$23,1,0)</f>
        <v>0</v>
      </c>
      <c r="P188" s="156">
        <f t="shared" si="53"/>
        <v>0</v>
      </c>
      <c r="Q188" s="157">
        <f t="shared" si="54"/>
        <v>0</v>
      </c>
      <c r="R188" s="152">
        <f t="shared" si="55"/>
        <v>0</v>
      </c>
      <c r="S188" s="127"/>
      <c r="T188" s="153">
        <f t="shared" si="56"/>
        <v>0</v>
      </c>
      <c r="U188" s="154">
        <f t="shared" si="57"/>
        <v>0</v>
      </c>
      <c r="V188" s="155"/>
      <c r="W188" s="50">
        <f t="shared" si="39"/>
        <v>0</v>
      </c>
      <c r="X188" s="50">
        <f t="shared" si="40"/>
        <v>0</v>
      </c>
      <c r="Y188" s="31"/>
      <c r="Z188" s="22"/>
      <c r="AA188" s="37"/>
      <c r="AB188" s="31"/>
      <c r="AC188" s="50">
        <f t="shared" si="41"/>
        <v>0</v>
      </c>
      <c r="AD188" s="50">
        <f t="shared" si="42"/>
        <v>0</v>
      </c>
      <c r="AE188" s="50">
        <f t="shared" si="43"/>
        <v>0</v>
      </c>
      <c r="AF188" s="50">
        <f t="shared" si="44"/>
        <v>0</v>
      </c>
      <c r="AG188" s="50">
        <f t="shared" si="45"/>
        <v>0</v>
      </c>
      <c r="AH188" s="50">
        <f t="shared" si="46"/>
        <v>0</v>
      </c>
      <c r="AI188" s="50">
        <f t="shared" si="47"/>
        <v>0</v>
      </c>
      <c r="AJ188" s="50">
        <f t="shared" si="48"/>
        <v>0</v>
      </c>
      <c r="AK188" s="51">
        <f t="shared" si="49"/>
        <v>0</v>
      </c>
      <c r="AL188" s="37" t="str">
        <f t="shared" si="50"/>
        <v>Er ontbreken nog enkele gegevens!</v>
      </c>
      <c r="AM188" s="11"/>
      <c r="AN188" s="98">
        <f t="shared" si="51"/>
        <v>0</v>
      </c>
      <c r="AV188" s="20">
        <f t="shared" si="52"/>
        <v>0</v>
      </c>
      <c r="AW188" s="11"/>
    </row>
    <row r="189" spans="1:49" ht="15.75" customHeight="1" x14ac:dyDescent="0.2">
      <c r="A189" s="45">
        <f>SUM($AV$12:AV189)</f>
        <v>0</v>
      </c>
      <c r="B189" s="119"/>
      <c r="C189" s="52"/>
      <c r="D189" s="52"/>
      <c r="E189" s="52"/>
      <c r="F189" s="90"/>
      <c r="G189" s="89"/>
      <c r="H189" s="89"/>
      <c r="I189" s="89"/>
      <c r="J189" s="91"/>
      <c r="K189" s="92"/>
      <c r="L189" s="156">
        <f>IF(K189=Organisatie!$E$20,1,0)</f>
        <v>0</v>
      </c>
      <c r="M189" s="156">
        <f>IF(K189=Organisatie!$D$21,1,0)</f>
        <v>0</v>
      </c>
      <c r="N189" s="156">
        <f>IF(K189=Organisatie!$D$22,1,0)</f>
        <v>0</v>
      </c>
      <c r="O189" s="156">
        <f>IF(K189=Organisatie!$D$23,1,0)</f>
        <v>0</v>
      </c>
      <c r="P189" s="156">
        <f t="shared" si="53"/>
        <v>0</v>
      </c>
      <c r="Q189" s="157">
        <f t="shared" si="54"/>
        <v>0</v>
      </c>
      <c r="R189" s="152">
        <f t="shared" si="55"/>
        <v>0</v>
      </c>
      <c r="S189" s="127"/>
      <c r="T189" s="153">
        <f t="shared" si="56"/>
        <v>0</v>
      </c>
      <c r="U189" s="154">
        <f t="shared" si="57"/>
        <v>0</v>
      </c>
      <c r="V189" s="155"/>
      <c r="W189" s="50">
        <f t="shared" si="39"/>
        <v>0</v>
      </c>
      <c r="X189" s="50">
        <f t="shared" si="40"/>
        <v>0</v>
      </c>
      <c r="Y189" s="31"/>
      <c r="Z189" s="22"/>
      <c r="AA189" s="37"/>
      <c r="AB189" s="31"/>
      <c r="AC189" s="50">
        <f t="shared" si="41"/>
        <v>0</v>
      </c>
      <c r="AD189" s="50">
        <f t="shared" si="42"/>
        <v>0</v>
      </c>
      <c r="AE189" s="50">
        <f t="shared" si="43"/>
        <v>0</v>
      </c>
      <c r="AF189" s="50">
        <f t="shared" si="44"/>
        <v>0</v>
      </c>
      <c r="AG189" s="50">
        <f t="shared" si="45"/>
        <v>0</v>
      </c>
      <c r="AH189" s="50">
        <f t="shared" si="46"/>
        <v>0</v>
      </c>
      <c r="AI189" s="50">
        <f t="shared" si="47"/>
        <v>0</v>
      </c>
      <c r="AJ189" s="50">
        <f t="shared" si="48"/>
        <v>0</v>
      </c>
      <c r="AK189" s="51">
        <f t="shared" si="49"/>
        <v>0</v>
      </c>
      <c r="AL189" s="37" t="str">
        <f t="shared" si="50"/>
        <v>Er ontbreken nog enkele gegevens!</v>
      </c>
      <c r="AM189" s="11"/>
      <c r="AN189" s="98">
        <f t="shared" si="51"/>
        <v>0</v>
      </c>
      <c r="AV189" s="20">
        <f t="shared" si="52"/>
        <v>0</v>
      </c>
      <c r="AW189" s="11"/>
    </row>
    <row r="190" spans="1:49" ht="15.75" customHeight="1" x14ac:dyDescent="0.2">
      <c r="A190" s="45">
        <f>SUM($AV$12:AV190)</f>
        <v>0</v>
      </c>
      <c r="B190" s="119"/>
      <c r="C190" s="52"/>
      <c r="D190" s="52"/>
      <c r="E190" s="52"/>
      <c r="F190" s="90"/>
      <c r="G190" s="89"/>
      <c r="H190" s="89"/>
      <c r="I190" s="89"/>
      <c r="J190" s="91"/>
      <c r="K190" s="92"/>
      <c r="L190" s="156">
        <f>IF(K190=Organisatie!$E$20,1,0)</f>
        <v>0</v>
      </c>
      <c r="M190" s="156">
        <f>IF(K190=Organisatie!$D$21,1,0)</f>
        <v>0</v>
      </c>
      <c r="N190" s="156">
        <f>IF(K190=Organisatie!$D$22,1,0)</f>
        <v>0</v>
      </c>
      <c r="O190" s="156">
        <f>IF(K190=Organisatie!$D$23,1,0)</f>
        <v>0</v>
      </c>
      <c r="P190" s="156">
        <f t="shared" si="53"/>
        <v>0</v>
      </c>
      <c r="Q190" s="157">
        <f t="shared" si="54"/>
        <v>0</v>
      </c>
      <c r="R190" s="152">
        <f t="shared" si="55"/>
        <v>0</v>
      </c>
      <c r="S190" s="127"/>
      <c r="T190" s="153">
        <f t="shared" si="56"/>
        <v>0</v>
      </c>
      <c r="U190" s="154">
        <f t="shared" si="57"/>
        <v>0</v>
      </c>
      <c r="V190" s="155"/>
      <c r="W190" s="50">
        <f t="shared" si="39"/>
        <v>0</v>
      </c>
      <c r="X190" s="50">
        <f t="shared" si="40"/>
        <v>0</v>
      </c>
      <c r="Y190" s="31"/>
      <c r="Z190" s="22"/>
      <c r="AA190" s="37"/>
      <c r="AB190" s="31"/>
      <c r="AC190" s="50">
        <f t="shared" si="41"/>
        <v>0</v>
      </c>
      <c r="AD190" s="50">
        <f t="shared" si="42"/>
        <v>0</v>
      </c>
      <c r="AE190" s="50">
        <f t="shared" si="43"/>
        <v>0</v>
      </c>
      <c r="AF190" s="50">
        <f t="shared" si="44"/>
        <v>0</v>
      </c>
      <c r="AG190" s="50">
        <f t="shared" si="45"/>
        <v>0</v>
      </c>
      <c r="AH190" s="50">
        <f t="shared" si="46"/>
        <v>0</v>
      </c>
      <c r="AI190" s="50">
        <f t="shared" si="47"/>
        <v>0</v>
      </c>
      <c r="AJ190" s="50">
        <f t="shared" si="48"/>
        <v>0</v>
      </c>
      <c r="AK190" s="51">
        <f t="shared" si="49"/>
        <v>0</v>
      </c>
      <c r="AL190" s="37" t="str">
        <f t="shared" si="50"/>
        <v>Er ontbreken nog enkele gegevens!</v>
      </c>
      <c r="AM190" s="11"/>
      <c r="AN190" s="98">
        <f t="shared" si="51"/>
        <v>0</v>
      </c>
      <c r="AV190" s="20">
        <f t="shared" si="52"/>
        <v>0</v>
      </c>
      <c r="AW190" s="11"/>
    </row>
    <row r="191" spans="1:49" ht="15.75" customHeight="1" x14ac:dyDescent="0.2">
      <c r="A191" s="45">
        <f>SUM($AV$12:AV191)</f>
        <v>0</v>
      </c>
      <c r="B191" s="119"/>
      <c r="C191" s="52"/>
      <c r="D191" s="52"/>
      <c r="E191" s="52"/>
      <c r="F191" s="90"/>
      <c r="G191" s="89"/>
      <c r="H191" s="89"/>
      <c r="I191" s="89"/>
      <c r="J191" s="91"/>
      <c r="K191" s="92"/>
      <c r="L191" s="156">
        <f>IF(K191=Organisatie!$E$20,1,0)</f>
        <v>0</v>
      </c>
      <c r="M191" s="156">
        <f>IF(K191=Organisatie!$D$21,1,0)</f>
        <v>0</v>
      </c>
      <c r="N191" s="156">
        <f>IF(K191=Organisatie!$D$22,1,0)</f>
        <v>0</v>
      </c>
      <c r="O191" s="156">
        <f>IF(K191=Organisatie!$D$23,1,0)</f>
        <v>0</v>
      </c>
      <c r="P191" s="156">
        <f t="shared" si="53"/>
        <v>0</v>
      </c>
      <c r="Q191" s="157">
        <f t="shared" si="54"/>
        <v>0</v>
      </c>
      <c r="R191" s="152">
        <f t="shared" si="55"/>
        <v>0</v>
      </c>
      <c r="S191" s="127"/>
      <c r="T191" s="153">
        <f t="shared" si="56"/>
        <v>0</v>
      </c>
      <c r="U191" s="154">
        <f t="shared" si="57"/>
        <v>0</v>
      </c>
      <c r="V191" s="155"/>
      <c r="W191" s="50">
        <f t="shared" si="39"/>
        <v>0</v>
      </c>
      <c r="X191" s="50">
        <f t="shared" si="40"/>
        <v>0</v>
      </c>
      <c r="Y191" s="31"/>
      <c r="Z191" s="22"/>
      <c r="AA191" s="37"/>
      <c r="AB191" s="31"/>
      <c r="AC191" s="50">
        <f t="shared" si="41"/>
        <v>0</v>
      </c>
      <c r="AD191" s="50">
        <f t="shared" si="42"/>
        <v>0</v>
      </c>
      <c r="AE191" s="50">
        <f t="shared" si="43"/>
        <v>0</v>
      </c>
      <c r="AF191" s="50">
        <f t="shared" si="44"/>
        <v>0</v>
      </c>
      <c r="AG191" s="50">
        <f t="shared" si="45"/>
        <v>0</v>
      </c>
      <c r="AH191" s="50">
        <f t="shared" si="46"/>
        <v>0</v>
      </c>
      <c r="AI191" s="50">
        <f t="shared" si="47"/>
        <v>0</v>
      </c>
      <c r="AJ191" s="50">
        <f t="shared" si="48"/>
        <v>0</v>
      </c>
      <c r="AK191" s="51">
        <f t="shared" si="49"/>
        <v>0</v>
      </c>
      <c r="AL191" s="37" t="str">
        <f t="shared" si="50"/>
        <v>Er ontbreken nog enkele gegevens!</v>
      </c>
      <c r="AM191" s="11"/>
      <c r="AN191" s="98">
        <f t="shared" si="51"/>
        <v>0</v>
      </c>
      <c r="AV191" s="20">
        <f t="shared" si="52"/>
        <v>0</v>
      </c>
      <c r="AW191" s="11"/>
    </row>
    <row r="192" spans="1:49" ht="15.75" customHeight="1" x14ac:dyDescent="0.2">
      <c r="A192" s="45">
        <f>SUM($AV$12:AV192)</f>
        <v>0</v>
      </c>
      <c r="B192" s="119"/>
      <c r="C192" s="52"/>
      <c r="D192" s="52"/>
      <c r="E192" s="52"/>
      <c r="F192" s="90"/>
      <c r="G192" s="89"/>
      <c r="H192" s="89"/>
      <c r="I192" s="89"/>
      <c r="J192" s="91"/>
      <c r="K192" s="92"/>
      <c r="L192" s="156">
        <f>IF(K192=Organisatie!$E$20,1,0)</f>
        <v>0</v>
      </c>
      <c r="M192" s="156">
        <f>IF(K192=Organisatie!$D$21,1,0)</f>
        <v>0</v>
      </c>
      <c r="N192" s="156">
        <f>IF(K192=Organisatie!$D$22,1,0)</f>
        <v>0</v>
      </c>
      <c r="O192" s="156">
        <f>IF(K192=Organisatie!$D$23,1,0)</f>
        <v>0</v>
      </c>
      <c r="P192" s="156">
        <f t="shared" si="53"/>
        <v>0</v>
      </c>
      <c r="Q192" s="157">
        <f t="shared" si="54"/>
        <v>0</v>
      </c>
      <c r="R192" s="152">
        <f t="shared" si="55"/>
        <v>0</v>
      </c>
      <c r="S192" s="127"/>
      <c r="T192" s="153">
        <f t="shared" si="56"/>
        <v>0</v>
      </c>
      <c r="U192" s="154">
        <f t="shared" si="57"/>
        <v>0</v>
      </c>
      <c r="V192" s="155"/>
      <c r="W192" s="50">
        <f t="shared" si="39"/>
        <v>0</v>
      </c>
      <c r="X192" s="50">
        <f t="shared" si="40"/>
        <v>0</v>
      </c>
      <c r="Y192" s="31"/>
      <c r="Z192" s="22"/>
      <c r="AA192" s="37"/>
      <c r="AB192" s="31"/>
      <c r="AC192" s="50">
        <f t="shared" si="41"/>
        <v>0</v>
      </c>
      <c r="AD192" s="50">
        <f t="shared" si="42"/>
        <v>0</v>
      </c>
      <c r="AE192" s="50">
        <f t="shared" si="43"/>
        <v>0</v>
      </c>
      <c r="AF192" s="50">
        <f t="shared" si="44"/>
        <v>0</v>
      </c>
      <c r="AG192" s="50">
        <f t="shared" si="45"/>
        <v>0</v>
      </c>
      <c r="AH192" s="50">
        <f t="shared" si="46"/>
        <v>0</v>
      </c>
      <c r="AI192" s="50">
        <f t="shared" si="47"/>
        <v>0</v>
      </c>
      <c r="AJ192" s="50">
        <f t="shared" si="48"/>
        <v>0</v>
      </c>
      <c r="AK192" s="51">
        <f t="shared" si="49"/>
        <v>0</v>
      </c>
      <c r="AL192" s="37" t="str">
        <f t="shared" si="50"/>
        <v>Er ontbreken nog enkele gegevens!</v>
      </c>
      <c r="AM192" s="11"/>
      <c r="AN192" s="98">
        <f t="shared" si="51"/>
        <v>0</v>
      </c>
      <c r="AV192" s="20">
        <f t="shared" si="52"/>
        <v>0</v>
      </c>
      <c r="AW192" s="11"/>
    </row>
    <row r="193" spans="1:49" ht="15.75" customHeight="1" x14ac:dyDescent="0.2">
      <c r="A193" s="45">
        <f>SUM($AV$12:AV193)</f>
        <v>0</v>
      </c>
      <c r="B193" s="119"/>
      <c r="C193" s="52"/>
      <c r="D193" s="52"/>
      <c r="E193" s="52"/>
      <c r="F193" s="90"/>
      <c r="G193" s="89"/>
      <c r="H193" s="89"/>
      <c r="I193" s="89"/>
      <c r="J193" s="91"/>
      <c r="K193" s="92"/>
      <c r="L193" s="156">
        <f>IF(K193=Organisatie!$E$20,1,0)</f>
        <v>0</v>
      </c>
      <c r="M193" s="156">
        <f>IF(K193=Organisatie!$D$21,1,0)</f>
        <v>0</v>
      </c>
      <c r="N193" s="156">
        <f>IF(K193=Organisatie!$D$22,1,0)</f>
        <v>0</v>
      </c>
      <c r="O193" s="156">
        <f>IF(K193=Organisatie!$D$23,1,0)</f>
        <v>0</v>
      </c>
      <c r="P193" s="156">
        <f t="shared" si="53"/>
        <v>0</v>
      </c>
      <c r="Q193" s="157">
        <f t="shared" si="54"/>
        <v>0</v>
      </c>
      <c r="R193" s="152">
        <f t="shared" si="55"/>
        <v>0</v>
      </c>
      <c r="S193" s="127"/>
      <c r="T193" s="153">
        <f t="shared" si="56"/>
        <v>0</v>
      </c>
      <c r="U193" s="154">
        <f t="shared" si="57"/>
        <v>0</v>
      </c>
      <c r="V193" s="155"/>
      <c r="W193" s="50">
        <f t="shared" si="39"/>
        <v>0</v>
      </c>
      <c r="X193" s="50">
        <f t="shared" si="40"/>
        <v>0</v>
      </c>
      <c r="Y193" s="31"/>
      <c r="Z193" s="22"/>
      <c r="AA193" s="37"/>
      <c r="AB193" s="31"/>
      <c r="AC193" s="50">
        <f t="shared" si="41"/>
        <v>0</v>
      </c>
      <c r="AD193" s="50">
        <f t="shared" si="42"/>
        <v>0</v>
      </c>
      <c r="AE193" s="50">
        <f t="shared" si="43"/>
        <v>0</v>
      </c>
      <c r="AF193" s="50">
        <f t="shared" si="44"/>
        <v>0</v>
      </c>
      <c r="AG193" s="50">
        <f t="shared" si="45"/>
        <v>0</v>
      </c>
      <c r="AH193" s="50">
        <f t="shared" si="46"/>
        <v>0</v>
      </c>
      <c r="AI193" s="50">
        <f t="shared" si="47"/>
        <v>0</v>
      </c>
      <c r="AJ193" s="50">
        <f t="shared" si="48"/>
        <v>0</v>
      </c>
      <c r="AK193" s="51">
        <f t="shared" si="49"/>
        <v>0</v>
      </c>
      <c r="AL193" s="37" t="str">
        <f t="shared" si="50"/>
        <v>Er ontbreken nog enkele gegevens!</v>
      </c>
      <c r="AM193" s="11"/>
      <c r="AN193" s="98">
        <f t="shared" si="51"/>
        <v>0</v>
      </c>
      <c r="AV193" s="20">
        <f t="shared" si="52"/>
        <v>0</v>
      </c>
      <c r="AW193" s="11"/>
    </row>
    <row r="194" spans="1:49" ht="15.75" customHeight="1" x14ac:dyDescent="0.2">
      <c r="A194" s="45">
        <f>SUM($AV$12:AV194)</f>
        <v>0</v>
      </c>
      <c r="B194" s="119"/>
      <c r="C194" s="52"/>
      <c r="D194" s="52"/>
      <c r="E194" s="52"/>
      <c r="F194" s="90"/>
      <c r="G194" s="89"/>
      <c r="H194" s="89"/>
      <c r="I194" s="89"/>
      <c r="J194" s="91"/>
      <c r="K194" s="92"/>
      <c r="L194" s="156">
        <f>IF(K194=Organisatie!$E$20,1,0)</f>
        <v>0</v>
      </c>
      <c r="M194" s="156">
        <f>IF(K194=Organisatie!$D$21,1,0)</f>
        <v>0</v>
      </c>
      <c r="N194" s="156">
        <f>IF(K194=Organisatie!$D$22,1,0)</f>
        <v>0</v>
      </c>
      <c r="O194" s="156">
        <f>IF(K194=Organisatie!$D$23,1,0)</f>
        <v>0</v>
      </c>
      <c r="P194" s="156">
        <f t="shared" si="53"/>
        <v>0</v>
      </c>
      <c r="Q194" s="157">
        <f t="shared" si="54"/>
        <v>0</v>
      </c>
      <c r="R194" s="152">
        <f t="shared" si="55"/>
        <v>0</v>
      </c>
      <c r="S194" s="127"/>
      <c r="T194" s="153">
        <f t="shared" si="56"/>
        <v>0</v>
      </c>
      <c r="U194" s="154">
        <f t="shared" si="57"/>
        <v>0</v>
      </c>
      <c r="V194" s="155"/>
      <c r="W194" s="50">
        <f t="shared" si="39"/>
        <v>0</v>
      </c>
      <c r="X194" s="50">
        <f t="shared" si="40"/>
        <v>0</v>
      </c>
      <c r="Y194" s="31"/>
      <c r="Z194" s="22"/>
      <c r="AA194" s="37"/>
      <c r="AB194" s="31"/>
      <c r="AC194" s="50">
        <f t="shared" si="41"/>
        <v>0</v>
      </c>
      <c r="AD194" s="50">
        <f t="shared" si="42"/>
        <v>0</v>
      </c>
      <c r="AE194" s="50">
        <f t="shared" si="43"/>
        <v>0</v>
      </c>
      <c r="AF194" s="50">
        <f t="shared" si="44"/>
        <v>0</v>
      </c>
      <c r="AG194" s="50">
        <f t="shared" si="45"/>
        <v>0</v>
      </c>
      <c r="AH194" s="50">
        <f t="shared" si="46"/>
        <v>0</v>
      </c>
      <c r="AI194" s="50">
        <f t="shared" si="47"/>
        <v>0</v>
      </c>
      <c r="AJ194" s="50">
        <f t="shared" si="48"/>
        <v>0</v>
      </c>
      <c r="AK194" s="51">
        <f t="shared" si="49"/>
        <v>0</v>
      </c>
      <c r="AL194" s="37" t="str">
        <f t="shared" si="50"/>
        <v>Er ontbreken nog enkele gegevens!</v>
      </c>
      <c r="AM194" s="11"/>
      <c r="AN194" s="98">
        <f t="shared" si="51"/>
        <v>0</v>
      </c>
      <c r="AV194" s="20">
        <f t="shared" si="52"/>
        <v>0</v>
      </c>
      <c r="AW194" s="11"/>
    </row>
    <row r="195" spans="1:49" ht="15.75" customHeight="1" x14ac:dyDescent="0.2">
      <c r="A195" s="45">
        <f>SUM($AV$12:AV195)</f>
        <v>0</v>
      </c>
      <c r="B195" s="119"/>
      <c r="C195" s="52"/>
      <c r="D195" s="52"/>
      <c r="E195" s="52"/>
      <c r="F195" s="90"/>
      <c r="G195" s="89"/>
      <c r="H195" s="89"/>
      <c r="I195" s="89"/>
      <c r="J195" s="91"/>
      <c r="K195" s="92"/>
      <c r="L195" s="156">
        <f>IF(K195=Organisatie!$E$20,1,0)</f>
        <v>0</v>
      </c>
      <c r="M195" s="156">
        <f>IF(K195=Organisatie!$D$21,1,0)</f>
        <v>0</v>
      </c>
      <c r="N195" s="156">
        <f>IF(K195=Organisatie!$D$22,1,0)</f>
        <v>0</v>
      </c>
      <c r="O195" s="156">
        <f>IF(K195=Organisatie!$D$23,1,0)</f>
        <v>0</v>
      </c>
      <c r="P195" s="156">
        <f t="shared" si="53"/>
        <v>0</v>
      </c>
      <c r="Q195" s="157">
        <f t="shared" si="54"/>
        <v>0</v>
      </c>
      <c r="R195" s="152">
        <f t="shared" si="55"/>
        <v>0</v>
      </c>
      <c r="S195" s="127"/>
      <c r="T195" s="153">
        <f t="shared" si="56"/>
        <v>0</v>
      </c>
      <c r="U195" s="154">
        <f t="shared" si="57"/>
        <v>0</v>
      </c>
      <c r="V195" s="155"/>
      <c r="W195" s="50">
        <f t="shared" si="39"/>
        <v>0</v>
      </c>
      <c r="X195" s="50">
        <f t="shared" si="40"/>
        <v>0</v>
      </c>
      <c r="Y195" s="31"/>
      <c r="Z195" s="22"/>
      <c r="AA195" s="37"/>
      <c r="AB195" s="31"/>
      <c r="AC195" s="50">
        <f t="shared" si="41"/>
        <v>0</v>
      </c>
      <c r="AD195" s="50">
        <f t="shared" si="42"/>
        <v>0</v>
      </c>
      <c r="AE195" s="50">
        <f t="shared" si="43"/>
        <v>0</v>
      </c>
      <c r="AF195" s="50">
        <f t="shared" si="44"/>
        <v>0</v>
      </c>
      <c r="AG195" s="50">
        <f t="shared" si="45"/>
        <v>0</v>
      </c>
      <c r="AH195" s="50">
        <f t="shared" si="46"/>
        <v>0</v>
      </c>
      <c r="AI195" s="50">
        <f t="shared" si="47"/>
        <v>0</v>
      </c>
      <c r="AJ195" s="50">
        <f t="shared" si="48"/>
        <v>0</v>
      </c>
      <c r="AK195" s="51">
        <f t="shared" si="49"/>
        <v>0</v>
      </c>
      <c r="AL195" s="37" t="str">
        <f t="shared" si="50"/>
        <v>Er ontbreken nog enkele gegevens!</v>
      </c>
      <c r="AM195" s="11"/>
      <c r="AN195" s="98">
        <f t="shared" si="51"/>
        <v>0</v>
      </c>
      <c r="AV195" s="20">
        <f t="shared" si="52"/>
        <v>0</v>
      </c>
      <c r="AW195" s="11"/>
    </row>
    <row r="196" spans="1:49" ht="15.75" customHeight="1" x14ac:dyDescent="0.2">
      <c r="A196" s="45">
        <f>SUM($AV$12:AV196)</f>
        <v>0</v>
      </c>
      <c r="B196" s="119"/>
      <c r="C196" s="52"/>
      <c r="D196" s="52"/>
      <c r="E196" s="52"/>
      <c r="F196" s="90"/>
      <c r="G196" s="89"/>
      <c r="H196" s="89"/>
      <c r="I196" s="89"/>
      <c r="J196" s="91"/>
      <c r="K196" s="92"/>
      <c r="L196" s="156">
        <f>IF(K196=Organisatie!$E$20,1,0)</f>
        <v>0</v>
      </c>
      <c r="M196" s="156">
        <f>IF(K196=Organisatie!$D$21,1,0)</f>
        <v>0</v>
      </c>
      <c r="N196" s="156">
        <f>IF(K196=Organisatie!$D$22,1,0)</f>
        <v>0</v>
      </c>
      <c r="O196" s="156">
        <f>IF(K196=Organisatie!$D$23,1,0)</f>
        <v>0</v>
      </c>
      <c r="P196" s="156">
        <f t="shared" si="53"/>
        <v>0</v>
      </c>
      <c r="Q196" s="157">
        <f t="shared" si="54"/>
        <v>0</v>
      </c>
      <c r="R196" s="152">
        <f t="shared" si="55"/>
        <v>0</v>
      </c>
      <c r="S196" s="127"/>
      <c r="T196" s="153">
        <f t="shared" si="56"/>
        <v>0</v>
      </c>
      <c r="U196" s="154">
        <f t="shared" si="57"/>
        <v>0</v>
      </c>
      <c r="V196" s="155"/>
      <c r="W196" s="50">
        <f t="shared" si="39"/>
        <v>0</v>
      </c>
      <c r="X196" s="50">
        <f t="shared" si="40"/>
        <v>0</v>
      </c>
      <c r="Y196" s="31"/>
      <c r="Z196" s="22"/>
      <c r="AA196" s="37"/>
      <c r="AB196" s="31"/>
      <c r="AC196" s="50">
        <f t="shared" si="41"/>
        <v>0</v>
      </c>
      <c r="AD196" s="50">
        <f t="shared" si="42"/>
        <v>0</v>
      </c>
      <c r="AE196" s="50">
        <f t="shared" si="43"/>
        <v>0</v>
      </c>
      <c r="AF196" s="50">
        <f t="shared" si="44"/>
        <v>0</v>
      </c>
      <c r="AG196" s="50">
        <f t="shared" si="45"/>
        <v>0</v>
      </c>
      <c r="AH196" s="50">
        <f t="shared" si="46"/>
        <v>0</v>
      </c>
      <c r="AI196" s="50">
        <f t="shared" si="47"/>
        <v>0</v>
      </c>
      <c r="AJ196" s="50">
        <f t="shared" si="48"/>
        <v>0</v>
      </c>
      <c r="AK196" s="51">
        <f t="shared" si="49"/>
        <v>0</v>
      </c>
      <c r="AL196" s="37" t="str">
        <f t="shared" si="50"/>
        <v>Er ontbreken nog enkele gegevens!</v>
      </c>
      <c r="AM196" s="11"/>
      <c r="AN196" s="98">
        <f t="shared" si="51"/>
        <v>0</v>
      </c>
      <c r="AV196" s="20">
        <f t="shared" si="52"/>
        <v>0</v>
      </c>
      <c r="AW196" s="11"/>
    </row>
    <row r="197" spans="1:49" ht="15.75" customHeight="1" x14ac:dyDescent="0.2">
      <c r="A197" s="45">
        <f>SUM($AV$12:AV197)</f>
        <v>0</v>
      </c>
      <c r="B197" s="119"/>
      <c r="C197" s="52"/>
      <c r="D197" s="52"/>
      <c r="E197" s="52"/>
      <c r="F197" s="90"/>
      <c r="G197" s="89"/>
      <c r="H197" s="89"/>
      <c r="I197" s="89"/>
      <c r="J197" s="91"/>
      <c r="K197" s="92"/>
      <c r="L197" s="156">
        <f>IF(K197=Organisatie!$E$20,1,0)</f>
        <v>0</v>
      </c>
      <c r="M197" s="156">
        <f>IF(K197=Organisatie!$D$21,1,0)</f>
        <v>0</v>
      </c>
      <c r="N197" s="156">
        <f>IF(K197=Organisatie!$D$22,1,0)</f>
        <v>0</v>
      </c>
      <c r="O197" s="156">
        <f>IF(K197=Organisatie!$D$23,1,0)</f>
        <v>0</v>
      </c>
      <c r="P197" s="156">
        <f t="shared" si="53"/>
        <v>0</v>
      </c>
      <c r="Q197" s="157">
        <f t="shared" si="54"/>
        <v>0</v>
      </c>
      <c r="R197" s="152">
        <f t="shared" si="55"/>
        <v>0</v>
      </c>
      <c r="S197" s="127"/>
      <c r="T197" s="153">
        <f t="shared" si="56"/>
        <v>0</v>
      </c>
      <c r="U197" s="154">
        <f t="shared" si="57"/>
        <v>0</v>
      </c>
      <c r="V197" s="155"/>
      <c r="W197" s="50">
        <f t="shared" si="39"/>
        <v>0</v>
      </c>
      <c r="X197" s="50">
        <f t="shared" si="40"/>
        <v>0</v>
      </c>
      <c r="Y197" s="31"/>
      <c r="Z197" s="22"/>
      <c r="AA197" s="37"/>
      <c r="AB197" s="31"/>
      <c r="AC197" s="50">
        <f t="shared" si="41"/>
        <v>0</v>
      </c>
      <c r="AD197" s="50">
        <f t="shared" si="42"/>
        <v>0</v>
      </c>
      <c r="AE197" s="50">
        <f t="shared" si="43"/>
        <v>0</v>
      </c>
      <c r="AF197" s="50">
        <f t="shared" si="44"/>
        <v>0</v>
      </c>
      <c r="AG197" s="50">
        <f t="shared" si="45"/>
        <v>0</v>
      </c>
      <c r="AH197" s="50">
        <f t="shared" si="46"/>
        <v>0</v>
      </c>
      <c r="AI197" s="50">
        <f t="shared" si="47"/>
        <v>0</v>
      </c>
      <c r="AJ197" s="50">
        <f t="shared" si="48"/>
        <v>0</v>
      </c>
      <c r="AK197" s="51">
        <f t="shared" si="49"/>
        <v>0</v>
      </c>
      <c r="AL197" s="37" t="str">
        <f t="shared" si="50"/>
        <v>Er ontbreken nog enkele gegevens!</v>
      </c>
      <c r="AM197" s="11"/>
      <c r="AN197" s="98">
        <f t="shared" si="51"/>
        <v>0</v>
      </c>
      <c r="AV197" s="20">
        <f t="shared" si="52"/>
        <v>0</v>
      </c>
      <c r="AW197" s="11"/>
    </row>
    <row r="198" spans="1:49" ht="15.75" customHeight="1" x14ac:dyDescent="0.2">
      <c r="A198" s="45">
        <f>SUM($AV$12:AV198)</f>
        <v>0</v>
      </c>
      <c r="B198" s="119"/>
      <c r="C198" s="52"/>
      <c r="D198" s="52"/>
      <c r="E198" s="52"/>
      <c r="F198" s="90"/>
      <c r="G198" s="89"/>
      <c r="H198" s="89"/>
      <c r="I198" s="89"/>
      <c r="J198" s="91"/>
      <c r="K198" s="92"/>
      <c r="L198" s="156">
        <f>IF(K198=Organisatie!$E$20,1,0)</f>
        <v>0</v>
      </c>
      <c r="M198" s="156">
        <f>IF(K198=Organisatie!$D$21,1,0)</f>
        <v>0</v>
      </c>
      <c r="N198" s="156">
        <f>IF(K198=Organisatie!$D$22,1,0)</f>
        <v>0</v>
      </c>
      <c r="O198" s="156">
        <f>IF(K198=Organisatie!$D$23,1,0)</f>
        <v>0</v>
      </c>
      <c r="P198" s="156">
        <f t="shared" si="53"/>
        <v>0</v>
      </c>
      <c r="Q198" s="157">
        <f t="shared" si="54"/>
        <v>0</v>
      </c>
      <c r="R198" s="152">
        <f t="shared" si="55"/>
        <v>0</v>
      </c>
      <c r="S198" s="127"/>
      <c r="T198" s="153">
        <f t="shared" si="56"/>
        <v>0</v>
      </c>
      <c r="U198" s="154">
        <f t="shared" si="57"/>
        <v>0</v>
      </c>
      <c r="V198" s="155"/>
      <c r="W198" s="50">
        <f t="shared" si="39"/>
        <v>0</v>
      </c>
      <c r="X198" s="50">
        <f t="shared" si="40"/>
        <v>0</v>
      </c>
      <c r="Y198" s="31"/>
      <c r="Z198" s="22"/>
      <c r="AA198" s="37"/>
      <c r="AB198" s="31"/>
      <c r="AC198" s="50">
        <f t="shared" si="41"/>
        <v>0</v>
      </c>
      <c r="AD198" s="50">
        <f t="shared" si="42"/>
        <v>0</v>
      </c>
      <c r="AE198" s="50">
        <f t="shared" si="43"/>
        <v>0</v>
      </c>
      <c r="AF198" s="50">
        <f t="shared" si="44"/>
        <v>0</v>
      </c>
      <c r="AG198" s="50">
        <f t="shared" si="45"/>
        <v>0</v>
      </c>
      <c r="AH198" s="50">
        <f t="shared" si="46"/>
        <v>0</v>
      </c>
      <c r="AI198" s="50">
        <f t="shared" si="47"/>
        <v>0</v>
      </c>
      <c r="AJ198" s="50">
        <f t="shared" si="48"/>
        <v>0</v>
      </c>
      <c r="AK198" s="51">
        <f t="shared" si="49"/>
        <v>0</v>
      </c>
      <c r="AL198" s="37" t="str">
        <f t="shared" si="50"/>
        <v>Er ontbreken nog enkele gegevens!</v>
      </c>
      <c r="AM198" s="11"/>
      <c r="AN198" s="98">
        <f t="shared" si="51"/>
        <v>0</v>
      </c>
      <c r="AV198" s="20">
        <f t="shared" si="52"/>
        <v>0</v>
      </c>
      <c r="AW198" s="11"/>
    </row>
    <row r="199" spans="1:49" ht="15.75" customHeight="1" x14ac:dyDescent="0.2">
      <c r="A199" s="45">
        <f>SUM($AV$12:AV199)</f>
        <v>0</v>
      </c>
      <c r="B199" s="119"/>
      <c r="C199" s="52"/>
      <c r="D199" s="52"/>
      <c r="E199" s="52"/>
      <c r="F199" s="90"/>
      <c r="G199" s="89"/>
      <c r="H199" s="89"/>
      <c r="I199" s="89"/>
      <c r="J199" s="91"/>
      <c r="K199" s="92"/>
      <c r="L199" s="156">
        <f>IF(K199=Organisatie!$E$20,1,0)</f>
        <v>0</v>
      </c>
      <c r="M199" s="156">
        <f>IF(K199=Organisatie!$D$21,1,0)</f>
        <v>0</v>
      </c>
      <c r="N199" s="156">
        <f>IF(K199=Organisatie!$D$22,1,0)</f>
        <v>0</v>
      </c>
      <c r="O199" s="156">
        <f>IF(K199=Organisatie!$D$23,1,0)</f>
        <v>0</v>
      </c>
      <c r="P199" s="156">
        <f t="shared" si="53"/>
        <v>0</v>
      </c>
      <c r="Q199" s="157">
        <f t="shared" si="54"/>
        <v>0</v>
      </c>
      <c r="R199" s="152">
        <f t="shared" si="55"/>
        <v>0</v>
      </c>
      <c r="S199" s="127"/>
      <c r="T199" s="153">
        <f t="shared" si="56"/>
        <v>0</v>
      </c>
      <c r="U199" s="154">
        <f t="shared" si="57"/>
        <v>0</v>
      </c>
      <c r="V199" s="155"/>
      <c r="W199" s="50">
        <f t="shared" si="39"/>
        <v>0</v>
      </c>
      <c r="X199" s="50">
        <f t="shared" si="40"/>
        <v>0</v>
      </c>
      <c r="Y199" s="31"/>
      <c r="Z199" s="22"/>
      <c r="AA199" s="37"/>
      <c r="AB199" s="31"/>
      <c r="AC199" s="50">
        <f t="shared" si="41"/>
        <v>0</v>
      </c>
      <c r="AD199" s="50">
        <f t="shared" si="42"/>
        <v>0</v>
      </c>
      <c r="AE199" s="50">
        <f t="shared" si="43"/>
        <v>0</v>
      </c>
      <c r="AF199" s="50">
        <f t="shared" si="44"/>
        <v>0</v>
      </c>
      <c r="AG199" s="50">
        <f t="shared" si="45"/>
        <v>0</v>
      </c>
      <c r="AH199" s="50">
        <f t="shared" si="46"/>
        <v>0</v>
      </c>
      <c r="AI199" s="50">
        <f t="shared" si="47"/>
        <v>0</v>
      </c>
      <c r="AJ199" s="50">
        <f t="shared" si="48"/>
        <v>0</v>
      </c>
      <c r="AK199" s="51">
        <f t="shared" si="49"/>
        <v>0</v>
      </c>
      <c r="AL199" s="37" t="str">
        <f t="shared" si="50"/>
        <v>Er ontbreken nog enkele gegevens!</v>
      </c>
      <c r="AM199" s="11"/>
      <c r="AN199" s="98">
        <f t="shared" si="51"/>
        <v>0</v>
      </c>
      <c r="AV199" s="20">
        <f t="shared" si="52"/>
        <v>0</v>
      </c>
      <c r="AW199" s="11"/>
    </row>
    <row r="200" spans="1:49" ht="15.75" customHeight="1" x14ac:dyDescent="0.2">
      <c r="A200" s="45">
        <f>SUM($AV$12:AV200)</f>
        <v>0</v>
      </c>
      <c r="B200" s="119"/>
      <c r="C200" s="52"/>
      <c r="D200" s="52"/>
      <c r="E200" s="52"/>
      <c r="F200" s="90"/>
      <c r="G200" s="89"/>
      <c r="H200" s="89"/>
      <c r="I200" s="89"/>
      <c r="J200" s="91"/>
      <c r="K200" s="92"/>
      <c r="L200" s="156">
        <f>IF(K200=Organisatie!$E$20,1,0)</f>
        <v>0</v>
      </c>
      <c r="M200" s="156">
        <f>IF(K200=Organisatie!$D$21,1,0)</f>
        <v>0</v>
      </c>
      <c r="N200" s="156">
        <f>IF(K200=Organisatie!$D$22,1,0)</f>
        <v>0</v>
      </c>
      <c r="O200" s="156">
        <f>IF(K200=Organisatie!$D$23,1,0)</f>
        <v>0</v>
      </c>
      <c r="P200" s="156">
        <f t="shared" si="53"/>
        <v>0</v>
      </c>
      <c r="Q200" s="157">
        <f t="shared" si="54"/>
        <v>0</v>
      </c>
      <c r="R200" s="152">
        <f t="shared" si="55"/>
        <v>0</v>
      </c>
      <c r="S200" s="127"/>
      <c r="T200" s="153">
        <f t="shared" si="56"/>
        <v>0</v>
      </c>
      <c r="U200" s="154">
        <f t="shared" si="57"/>
        <v>0</v>
      </c>
      <c r="V200" s="155"/>
      <c r="W200" s="50">
        <f t="shared" si="39"/>
        <v>0</v>
      </c>
      <c r="X200" s="50">
        <f t="shared" si="40"/>
        <v>0</v>
      </c>
      <c r="Y200" s="31"/>
      <c r="Z200" s="22"/>
      <c r="AA200" s="37"/>
      <c r="AB200" s="31"/>
      <c r="AC200" s="50">
        <f t="shared" si="41"/>
        <v>0</v>
      </c>
      <c r="AD200" s="50">
        <f t="shared" si="42"/>
        <v>0</v>
      </c>
      <c r="AE200" s="50">
        <f t="shared" si="43"/>
        <v>0</v>
      </c>
      <c r="AF200" s="50">
        <f t="shared" si="44"/>
        <v>0</v>
      </c>
      <c r="AG200" s="50">
        <f t="shared" si="45"/>
        <v>0</v>
      </c>
      <c r="AH200" s="50">
        <f t="shared" si="46"/>
        <v>0</v>
      </c>
      <c r="AI200" s="50">
        <f t="shared" si="47"/>
        <v>0</v>
      </c>
      <c r="AJ200" s="50">
        <f t="shared" si="48"/>
        <v>0</v>
      </c>
      <c r="AK200" s="51">
        <f t="shared" si="49"/>
        <v>0</v>
      </c>
      <c r="AL200" s="37" t="str">
        <f t="shared" si="50"/>
        <v>Er ontbreken nog enkele gegevens!</v>
      </c>
      <c r="AM200" s="11"/>
      <c r="AN200" s="98">
        <f t="shared" si="51"/>
        <v>0</v>
      </c>
      <c r="AV200" s="20">
        <f t="shared" si="52"/>
        <v>0</v>
      </c>
      <c r="AW200" s="11"/>
    </row>
    <row r="201" spans="1:49" ht="15.75" customHeight="1" x14ac:dyDescent="0.2">
      <c r="A201" s="45">
        <f>SUM($AV$12:AV201)</f>
        <v>0</v>
      </c>
      <c r="B201" s="119"/>
      <c r="C201" s="52"/>
      <c r="D201" s="52"/>
      <c r="E201" s="52"/>
      <c r="F201" s="90"/>
      <c r="G201" s="89"/>
      <c r="H201" s="89"/>
      <c r="I201" s="89"/>
      <c r="J201" s="91"/>
      <c r="K201" s="92"/>
      <c r="L201" s="156">
        <f>IF(K201=Organisatie!$E$20,1,0)</f>
        <v>0</v>
      </c>
      <c r="M201" s="156">
        <f>IF(K201=Organisatie!$D$21,1,0)</f>
        <v>0</v>
      </c>
      <c r="N201" s="156">
        <f>IF(K201=Organisatie!$D$22,1,0)</f>
        <v>0</v>
      </c>
      <c r="O201" s="156">
        <f>IF(K201=Organisatie!$D$23,1,0)</f>
        <v>0</v>
      </c>
      <c r="P201" s="156">
        <f t="shared" si="53"/>
        <v>0</v>
      </c>
      <c r="Q201" s="157">
        <f t="shared" si="54"/>
        <v>0</v>
      </c>
      <c r="R201" s="152">
        <f t="shared" si="55"/>
        <v>0</v>
      </c>
      <c r="S201" s="127"/>
      <c r="T201" s="153">
        <f t="shared" si="56"/>
        <v>0</v>
      </c>
      <c r="U201" s="154">
        <f t="shared" si="57"/>
        <v>0</v>
      </c>
      <c r="V201" s="155"/>
      <c r="W201" s="50">
        <f t="shared" si="39"/>
        <v>0</v>
      </c>
      <c r="X201" s="50">
        <f t="shared" si="40"/>
        <v>0</v>
      </c>
      <c r="Y201" s="31"/>
      <c r="Z201" s="22"/>
      <c r="AA201" s="37"/>
      <c r="AB201" s="31"/>
      <c r="AC201" s="50">
        <f t="shared" si="41"/>
        <v>0</v>
      </c>
      <c r="AD201" s="50">
        <f t="shared" si="42"/>
        <v>0</v>
      </c>
      <c r="AE201" s="50">
        <f t="shared" si="43"/>
        <v>0</v>
      </c>
      <c r="AF201" s="50">
        <f t="shared" si="44"/>
        <v>0</v>
      </c>
      <c r="AG201" s="50">
        <f t="shared" si="45"/>
        <v>0</v>
      </c>
      <c r="AH201" s="50">
        <f t="shared" si="46"/>
        <v>0</v>
      </c>
      <c r="AI201" s="50">
        <f t="shared" si="47"/>
        <v>0</v>
      </c>
      <c r="AJ201" s="50">
        <f t="shared" si="48"/>
        <v>0</v>
      </c>
      <c r="AK201" s="51">
        <f t="shared" si="49"/>
        <v>0</v>
      </c>
      <c r="AL201" s="37" t="str">
        <f t="shared" si="50"/>
        <v>Er ontbreken nog enkele gegevens!</v>
      </c>
      <c r="AM201" s="11"/>
      <c r="AN201" s="98">
        <f t="shared" si="51"/>
        <v>0</v>
      </c>
      <c r="AV201" s="20">
        <f t="shared" si="52"/>
        <v>0</v>
      </c>
      <c r="AW201" s="11"/>
    </row>
    <row r="202" spans="1:49" ht="15.75" customHeight="1" x14ac:dyDescent="0.2">
      <c r="A202" s="45">
        <f>SUM($AV$12:AV202)</f>
        <v>0</v>
      </c>
      <c r="B202" s="119"/>
      <c r="C202" s="52"/>
      <c r="D202" s="52"/>
      <c r="E202" s="52"/>
      <c r="F202" s="90"/>
      <c r="G202" s="89"/>
      <c r="H202" s="89"/>
      <c r="I202" s="89"/>
      <c r="J202" s="91"/>
      <c r="K202" s="92"/>
      <c r="L202" s="156">
        <f>IF(K202=Organisatie!$E$20,1,0)</f>
        <v>0</v>
      </c>
      <c r="M202" s="156">
        <f>IF(K202=Organisatie!$D$21,1,0)</f>
        <v>0</v>
      </c>
      <c r="N202" s="156">
        <f>IF(K202=Organisatie!$D$22,1,0)</f>
        <v>0</v>
      </c>
      <c r="O202" s="156">
        <f>IF(K202=Organisatie!$D$23,1,0)</f>
        <v>0</v>
      </c>
      <c r="P202" s="156">
        <f t="shared" si="53"/>
        <v>0</v>
      </c>
      <c r="Q202" s="157">
        <f t="shared" si="54"/>
        <v>0</v>
      </c>
      <c r="R202" s="152">
        <f t="shared" si="55"/>
        <v>0</v>
      </c>
      <c r="S202" s="127"/>
      <c r="T202" s="153">
        <f t="shared" si="56"/>
        <v>0</v>
      </c>
      <c r="U202" s="154">
        <f t="shared" si="57"/>
        <v>0</v>
      </c>
      <c r="V202" s="155"/>
      <c r="W202" s="50">
        <f t="shared" si="39"/>
        <v>0</v>
      </c>
      <c r="X202" s="50">
        <f t="shared" si="40"/>
        <v>0</v>
      </c>
      <c r="Y202" s="31"/>
      <c r="Z202" s="22"/>
      <c r="AA202" s="37"/>
      <c r="AB202" s="31"/>
      <c r="AC202" s="50">
        <f t="shared" si="41"/>
        <v>0</v>
      </c>
      <c r="AD202" s="50">
        <f t="shared" si="42"/>
        <v>0</v>
      </c>
      <c r="AE202" s="50">
        <f t="shared" si="43"/>
        <v>0</v>
      </c>
      <c r="AF202" s="50">
        <f t="shared" si="44"/>
        <v>0</v>
      </c>
      <c r="AG202" s="50">
        <f t="shared" si="45"/>
        <v>0</v>
      </c>
      <c r="AH202" s="50">
        <f t="shared" si="46"/>
        <v>0</v>
      </c>
      <c r="AI202" s="50">
        <f t="shared" si="47"/>
        <v>0</v>
      </c>
      <c r="AJ202" s="50">
        <f t="shared" si="48"/>
        <v>0</v>
      </c>
      <c r="AK202" s="51">
        <f t="shared" si="49"/>
        <v>0</v>
      </c>
      <c r="AL202" s="37" t="str">
        <f t="shared" si="50"/>
        <v>Er ontbreken nog enkele gegevens!</v>
      </c>
      <c r="AM202" s="11"/>
      <c r="AN202" s="98">
        <f t="shared" si="51"/>
        <v>0</v>
      </c>
      <c r="AV202" s="20">
        <f t="shared" si="52"/>
        <v>0</v>
      </c>
      <c r="AW202" s="11"/>
    </row>
    <row r="203" spans="1:49" ht="15.75" customHeight="1" x14ac:dyDescent="0.2">
      <c r="A203" s="45">
        <f>SUM($AV$12:AV203)</f>
        <v>0</v>
      </c>
      <c r="B203" s="119"/>
      <c r="C203" s="52"/>
      <c r="D203" s="52"/>
      <c r="E203" s="52"/>
      <c r="F203" s="90"/>
      <c r="G203" s="89"/>
      <c r="H203" s="89"/>
      <c r="I203" s="89"/>
      <c r="J203" s="91"/>
      <c r="K203" s="92"/>
      <c r="L203" s="156">
        <f>IF(K203=Organisatie!$E$20,1,0)</f>
        <v>0</v>
      </c>
      <c r="M203" s="156">
        <f>IF(K203=Organisatie!$D$21,1,0)</f>
        <v>0</v>
      </c>
      <c r="N203" s="156">
        <f>IF(K203=Organisatie!$D$22,1,0)</f>
        <v>0</v>
      </c>
      <c r="O203" s="156">
        <f>IF(K203=Organisatie!$D$23,1,0)</f>
        <v>0</v>
      </c>
      <c r="P203" s="156">
        <f t="shared" si="53"/>
        <v>0</v>
      </c>
      <c r="Q203" s="157">
        <f t="shared" si="54"/>
        <v>0</v>
      </c>
      <c r="R203" s="152">
        <f t="shared" si="55"/>
        <v>0</v>
      </c>
      <c r="S203" s="127"/>
      <c r="T203" s="153">
        <f t="shared" si="56"/>
        <v>0</v>
      </c>
      <c r="U203" s="154">
        <f t="shared" si="57"/>
        <v>0</v>
      </c>
      <c r="V203" s="155"/>
      <c r="W203" s="50">
        <f t="shared" si="39"/>
        <v>0</v>
      </c>
      <c r="X203" s="50">
        <f t="shared" si="40"/>
        <v>0</v>
      </c>
      <c r="Y203" s="31"/>
      <c r="Z203" s="22"/>
      <c r="AA203" s="37"/>
      <c r="AB203" s="31"/>
      <c r="AC203" s="50">
        <f t="shared" si="41"/>
        <v>0</v>
      </c>
      <c r="AD203" s="50">
        <f t="shared" si="42"/>
        <v>0</v>
      </c>
      <c r="AE203" s="50">
        <f t="shared" si="43"/>
        <v>0</v>
      </c>
      <c r="AF203" s="50">
        <f t="shared" si="44"/>
        <v>0</v>
      </c>
      <c r="AG203" s="50">
        <f t="shared" si="45"/>
        <v>0</v>
      </c>
      <c r="AH203" s="50">
        <f t="shared" si="46"/>
        <v>0</v>
      </c>
      <c r="AI203" s="50">
        <f t="shared" si="47"/>
        <v>0</v>
      </c>
      <c r="AJ203" s="50">
        <f t="shared" si="48"/>
        <v>0</v>
      </c>
      <c r="AK203" s="51">
        <f t="shared" si="49"/>
        <v>0</v>
      </c>
      <c r="AL203" s="37" t="str">
        <f t="shared" si="50"/>
        <v>Er ontbreken nog enkele gegevens!</v>
      </c>
      <c r="AM203" s="11"/>
      <c r="AN203" s="98">
        <f t="shared" si="51"/>
        <v>0</v>
      </c>
      <c r="AV203" s="20">
        <f t="shared" si="52"/>
        <v>0</v>
      </c>
      <c r="AW203" s="11"/>
    </row>
    <row r="204" spans="1:49" ht="15.75" customHeight="1" x14ac:dyDescent="0.2">
      <c r="A204" s="45">
        <f>SUM($AV$12:AV204)</f>
        <v>0</v>
      </c>
      <c r="B204" s="119"/>
      <c r="C204" s="52"/>
      <c r="D204" s="52"/>
      <c r="E204" s="52"/>
      <c r="F204" s="90"/>
      <c r="G204" s="89"/>
      <c r="H204" s="89"/>
      <c r="I204" s="89"/>
      <c r="J204" s="91"/>
      <c r="K204" s="92"/>
      <c r="L204" s="156">
        <f>IF(K204=Organisatie!$E$20,1,0)</f>
        <v>0</v>
      </c>
      <c r="M204" s="156">
        <f>IF(K204=Organisatie!$D$21,1,0)</f>
        <v>0</v>
      </c>
      <c r="N204" s="156">
        <f>IF(K204=Organisatie!$D$22,1,0)</f>
        <v>0</v>
      </c>
      <c r="O204" s="156">
        <f>IF(K204=Organisatie!$D$23,1,0)</f>
        <v>0</v>
      </c>
      <c r="P204" s="156">
        <f t="shared" si="53"/>
        <v>0</v>
      </c>
      <c r="Q204" s="157">
        <f t="shared" si="54"/>
        <v>0</v>
      </c>
      <c r="R204" s="152">
        <f t="shared" si="55"/>
        <v>0</v>
      </c>
      <c r="S204" s="127"/>
      <c r="T204" s="153">
        <f t="shared" si="56"/>
        <v>0</v>
      </c>
      <c r="U204" s="154">
        <f t="shared" si="57"/>
        <v>0</v>
      </c>
      <c r="V204" s="155"/>
      <c r="W204" s="50">
        <f t="shared" ref="W204:W267" si="58">IF(B204="V",1,0)</f>
        <v>0</v>
      </c>
      <c r="X204" s="50">
        <f t="shared" ref="X204:X267" si="59">IF(B204="N",1,0)</f>
        <v>0</v>
      </c>
      <c r="Y204" s="31"/>
      <c r="Z204" s="22"/>
      <c r="AA204" s="37"/>
      <c r="AB204" s="31"/>
      <c r="AC204" s="50">
        <f t="shared" ref="AC204:AC267" si="60">IF(B204="V",Y199,0)</f>
        <v>0</v>
      </c>
      <c r="AD204" s="50">
        <f t="shared" ref="AD204:AD267" si="61">IF(C204="",0,$AD$10)</f>
        <v>0</v>
      </c>
      <c r="AE204" s="50">
        <f t="shared" ref="AE204:AE267" si="62">IF(E204="",0,$AE$10)</f>
        <v>0</v>
      </c>
      <c r="AF204" s="50">
        <f t="shared" ref="AF204:AF267" si="63">IF(F204="",0,$AF$10)</f>
        <v>0</v>
      </c>
      <c r="AG204" s="50">
        <f t="shared" ref="AG204:AG267" si="64">IF(G204="",0,$AG$10)</f>
        <v>0</v>
      </c>
      <c r="AH204" s="50">
        <f t="shared" ref="AH204:AH267" si="65">IF(H204="",0,$AH$10)</f>
        <v>0</v>
      </c>
      <c r="AI204" s="50">
        <f t="shared" ref="AI204:AI267" si="66">IF(I204="",0,$AI$10)</f>
        <v>0</v>
      </c>
      <c r="AJ204" s="50">
        <f t="shared" ref="AJ204:AJ267" si="67">IF(J204="",0,$AJ$10)</f>
        <v>0</v>
      </c>
      <c r="AK204" s="51">
        <f t="shared" ref="AK204:AK267" si="68">SUM(AC204:AJ204)</f>
        <v>0</v>
      </c>
      <c r="AL204" s="37" t="str">
        <f t="shared" ref="AL204:AL267" si="69">IF(AK204=$AK$10,$AP$12,$AP$13)</f>
        <v>Er ontbreken nog enkele gegevens!</v>
      </c>
      <c r="AM204" s="11"/>
      <c r="AN204" s="98">
        <f t="shared" ref="AN204:AN267" si="70">IF(E204="",0,1)</f>
        <v>0</v>
      </c>
      <c r="AV204" s="20">
        <f t="shared" ref="AV204:AV267" si="71">IF(E204="",0,1)</f>
        <v>0</v>
      </c>
      <c r="AW204" s="11"/>
    </row>
    <row r="205" spans="1:49" ht="15.75" customHeight="1" x14ac:dyDescent="0.2">
      <c r="A205" s="45">
        <f>SUM($AV$12:AV205)</f>
        <v>0</v>
      </c>
      <c r="B205" s="119"/>
      <c r="C205" s="52"/>
      <c r="D205" s="52"/>
      <c r="E205" s="52"/>
      <c r="F205" s="90"/>
      <c r="G205" s="89"/>
      <c r="H205" s="89"/>
      <c r="I205" s="89"/>
      <c r="J205" s="91"/>
      <c r="K205" s="92"/>
      <c r="L205" s="156">
        <f>IF(K205=Organisatie!$E$20,1,0)</f>
        <v>0</v>
      </c>
      <c r="M205" s="156">
        <f>IF(K205=Organisatie!$D$21,1,0)</f>
        <v>0</v>
      </c>
      <c r="N205" s="156">
        <f>IF(K205=Organisatie!$D$22,1,0)</f>
        <v>0</v>
      </c>
      <c r="O205" s="156">
        <f>IF(K205=Organisatie!$D$23,1,0)</f>
        <v>0</v>
      </c>
      <c r="P205" s="156">
        <f t="shared" ref="P205:P268" si="72">SUM(L205:O205)</f>
        <v>0</v>
      </c>
      <c r="Q205" s="157">
        <f t="shared" ref="Q205:Q268" si="73">IF(K205&gt;3,1,0)</f>
        <v>0</v>
      </c>
      <c r="R205" s="152">
        <f t="shared" ref="R205:R268" si="74">SUM(T205+U205)</f>
        <v>0</v>
      </c>
      <c r="S205" s="127"/>
      <c r="T205" s="153">
        <f t="shared" ref="T205:T268" si="75">IF(B205="V",$Y$1,$Y$2)</f>
        <v>0</v>
      </c>
      <c r="U205" s="154">
        <f t="shared" ref="U205:U268" si="76">IF(S205&gt;1000,1,0*IF(P205=1,1,0))</f>
        <v>0</v>
      </c>
      <c r="V205" s="155"/>
      <c r="W205" s="50">
        <f t="shared" si="58"/>
        <v>0</v>
      </c>
      <c r="X205" s="50">
        <f t="shared" si="59"/>
        <v>0</v>
      </c>
      <c r="Y205" s="31"/>
      <c r="Z205" s="22"/>
      <c r="AA205" s="37"/>
      <c r="AB205" s="31"/>
      <c r="AC205" s="50">
        <f t="shared" si="60"/>
        <v>0</v>
      </c>
      <c r="AD205" s="50">
        <f t="shared" si="61"/>
        <v>0</v>
      </c>
      <c r="AE205" s="50">
        <f t="shared" si="62"/>
        <v>0</v>
      </c>
      <c r="AF205" s="50">
        <f t="shared" si="63"/>
        <v>0</v>
      </c>
      <c r="AG205" s="50">
        <f t="shared" si="64"/>
        <v>0</v>
      </c>
      <c r="AH205" s="50">
        <f t="shared" si="65"/>
        <v>0</v>
      </c>
      <c r="AI205" s="50">
        <f t="shared" si="66"/>
        <v>0</v>
      </c>
      <c r="AJ205" s="50">
        <f t="shared" si="67"/>
        <v>0</v>
      </c>
      <c r="AK205" s="51">
        <f t="shared" si="68"/>
        <v>0</v>
      </c>
      <c r="AL205" s="37" t="str">
        <f t="shared" si="69"/>
        <v>Er ontbreken nog enkele gegevens!</v>
      </c>
      <c r="AM205" s="11"/>
      <c r="AN205" s="98">
        <f t="shared" si="70"/>
        <v>0</v>
      </c>
      <c r="AV205" s="20">
        <f t="shared" si="71"/>
        <v>0</v>
      </c>
      <c r="AW205" s="11"/>
    </row>
    <row r="206" spans="1:49" ht="15.75" customHeight="1" x14ac:dyDescent="0.2">
      <c r="A206" s="45">
        <f>SUM($AV$12:AV206)</f>
        <v>0</v>
      </c>
      <c r="B206" s="119"/>
      <c r="C206" s="52"/>
      <c r="D206" s="52"/>
      <c r="E206" s="52"/>
      <c r="F206" s="90"/>
      <c r="G206" s="89"/>
      <c r="H206" s="89"/>
      <c r="I206" s="89"/>
      <c r="J206" s="91"/>
      <c r="K206" s="92"/>
      <c r="L206" s="156">
        <f>IF(K206=Organisatie!$E$20,1,0)</f>
        <v>0</v>
      </c>
      <c r="M206" s="156">
        <f>IF(K206=Organisatie!$D$21,1,0)</f>
        <v>0</v>
      </c>
      <c r="N206" s="156">
        <f>IF(K206=Organisatie!$D$22,1,0)</f>
        <v>0</v>
      </c>
      <c r="O206" s="156">
        <f>IF(K206=Organisatie!$D$23,1,0)</f>
        <v>0</v>
      </c>
      <c r="P206" s="156">
        <f t="shared" si="72"/>
        <v>0</v>
      </c>
      <c r="Q206" s="157">
        <f t="shared" si="73"/>
        <v>0</v>
      </c>
      <c r="R206" s="152">
        <f t="shared" si="74"/>
        <v>0</v>
      </c>
      <c r="S206" s="127"/>
      <c r="T206" s="153">
        <f t="shared" si="75"/>
        <v>0</v>
      </c>
      <c r="U206" s="154">
        <f t="shared" si="76"/>
        <v>0</v>
      </c>
      <c r="V206" s="155"/>
      <c r="W206" s="50">
        <f t="shared" si="58"/>
        <v>0</v>
      </c>
      <c r="X206" s="50">
        <f t="shared" si="59"/>
        <v>0</v>
      </c>
      <c r="Y206" s="31"/>
      <c r="Z206" s="22"/>
      <c r="AA206" s="37"/>
      <c r="AB206" s="31"/>
      <c r="AC206" s="50">
        <f t="shared" si="60"/>
        <v>0</v>
      </c>
      <c r="AD206" s="50">
        <f t="shared" si="61"/>
        <v>0</v>
      </c>
      <c r="AE206" s="50">
        <f t="shared" si="62"/>
        <v>0</v>
      </c>
      <c r="AF206" s="50">
        <f t="shared" si="63"/>
        <v>0</v>
      </c>
      <c r="AG206" s="50">
        <f t="shared" si="64"/>
        <v>0</v>
      </c>
      <c r="AH206" s="50">
        <f t="shared" si="65"/>
        <v>0</v>
      </c>
      <c r="AI206" s="50">
        <f t="shared" si="66"/>
        <v>0</v>
      </c>
      <c r="AJ206" s="50">
        <f t="shared" si="67"/>
        <v>0</v>
      </c>
      <c r="AK206" s="51">
        <f t="shared" si="68"/>
        <v>0</v>
      </c>
      <c r="AL206" s="37" t="str">
        <f t="shared" si="69"/>
        <v>Er ontbreken nog enkele gegevens!</v>
      </c>
      <c r="AM206" s="11"/>
      <c r="AN206" s="98">
        <f t="shared" si="70"/>
        <v>0</v>
      </c>
      <c r="AV206" s="20">
        <f t="shared" si="71"/>
        <v>0</v>
      </c>
      <c r="AW206" s="11"/>
    </row>
    <row r="207" spans="1:49" ht="15.75" customHeight="1" x14ac:dyDescent="0.2">
      <c r="A207" s="45">
        <f>SUM($AV$12:AV207)</f>
        <v>0</v>
      </c>
      <c r="B207" s="119"/>
      <c r="C207" s="52"/>
      <c r="D207" s="52"/>
      <c r="E207" s="52"/>
      <c r="F207" s="90"/>
      <c r="G207" s="89"/>
      <c r="H207" s="89"/>
      <c r="I207" s="89"/>
      <c r="J207" s="91"/>
      <c r="K207" s="92"/>
      <c r="L207" s="156">
        <f>IF(K207=Organisatie!$E$20,1,0)</f>
        <v>0</v>
      </c>
      <c r="M207" s="156">
        <f>IF(K207=Organisatie!$D$21,1,0)</f>
        <v>0</v>
      </c>
      <c r="N207" s="156">
        <f>IF(K207=Organisatie!$D$22,1,0)</f>
        <v>0</v>
      </c>
      <c r="O207" s="156">
        <f>IF(K207=Organisatie!$D$23,1,0)</f>
        <v>0</v>
      </c>
      <c r="P207" s="156">
        <f t="shared" si="72"/>
        <v>0</v>
      </c>
      <c r="Q207" s="157">
        <f t="shared" si="73"/>
        <v>0</v>
      </c>
      <c r="R207" s="152">
        <f t="shared" si="74"/>
        <v>0</v>
      </c>
      <c r="S207" s="127"/>
      <c r="T207" s="153">
        <f t="shared" si="75"/>
        <v>0</v>
      </c>
      <c r="U207" s="154">
        <f t="shared" si="76"/>
        <v>0</v>
      </c>
      <c r="V207" s="155"/>
      <c r="W207" s="50">
        <f t="shared" si="58"/>
        <v>0</v>
      </c>
      <c r="X207" s="50">
        <f t="shared" si="59"/>
        <v>0</v>
      </c>
      <c r="Y207" s="31"/>
      <c r="Z207" s="22"/>
      <c r="AA207" s="37"/>
      <c r="AB207" s="31"/>
      <c r="AC207" s="50">
        <f t="shared" si="60"/>
        <v>0</v>
      </c>
      <c r="AD207" s="50">
        <f t="shared" si="61"/>
        <v>0</v>
      </c>
      <c r="AE207" s="50">
        <f t="shared" si="62"/>
        <v>0</v>
      </c>
      <c r="AF207" s="50">
        <f t="shared" si="63"/>
        <v>0</v>
      </c>
      <c r="AG207" s="50">
        <f t="shared" si="64"/>
        <v>0</v>
      </c>
      <c r="AH207" s="50">
        <f t="shared" si="65"/>
        <v>0</v>
      </c>
      <c r="AI207" s="50">
        <f t="shared" si="66"/>
        <v>0</v>
      </c>
      <c r="AJ207" s="50">
        <f t="shared" si="67"/>
        <v>0</v>
      </c>
      <c r="AK207" s="51">
        <f t="shared" si="68"/>
        <v>0</v>
      </c>
      <c r="AL207" s="37" t="str">
        <f t="shared" si="69"/>
        <v>Er ontbreken nog enkele gegevens!</v>
      </c>
      <c r="AM207" s="11"/>
      <c r="AN207" s="98">
        <f t="shared" si="70"/>
        <v>0</v>
      </c>
      <c r="AV207" s="20">
        <f t="shared" si="71"/>
        <v>0</v>
      </c>
      <c r="AW207" s="11"/>
    </row>
    <row r="208" spans="1:49" ht="15.75" customHeight="1" x14ac:dyDescent="0.2">
      <c r="A208" s="45">
        <f>SUM($AV$12:AV208)</f>
        <v>0</v>
      </c>
      <c r="B208" s="119"/>
      <c r="C208" s="52"/>
      <c r="D208" s="52"/>
      <c r="E208" s="52"/>
      <c r="F208" s="90"/>
      <c r="G208" s="89"/>
      <c r="H208" s="89"/>
      <c r="I208" s="89"/>
      <c r="J208" s="91"/>
      <c r="K208" s="92"/>
      <c r="L208" s="156">
        <f>IF(K208=Organisatie!$E$20,1,0)</f>
        <v>0</v>
      </c>
      <c r="M208" s="156">
        <f>IF(K208=Organisatie!$D$21,1,0)</f>
        <v>0</v>
      </c>
      <c r="N208" s="156">
        <f>IF(K208=Organisatie!$D$22,1,0)</f>
        <v>0</v>
      </c>
      <c r="O208" s="156">
        <f>IF(K208=Organisatie!$D$23,1,0)</f>
        <v>0</v>
      </c>
      <c r="P208" s="156">
        <f t="shared" si="72"/>
        <v>0</v>
      </c>
      <c r="Q208" s="157">
        <f t="shared" si="73"/>
        <v>0</v>
      </c>
      <c r="R208" s="152">
        <f t="shared" si="74"/>
        <v>0</v>
      </c>
      <c r="S208" s="127"/>
      <c r="T208" s="153">
        <f t="shared" si="75"/>
        <v>0</v>
      </c>
      <c r="U208" s="154">
        <f t="shared" si="76"/>
        <v>0</v>
      </c>
      <c r="V208" s="155"/>
      <c r="W208" s="50">
        <f t="shared" si="58"/>
        <v>0</v>
      </c>
      <c r="X208" s="50">
        <f t="shared" si="59"/>
        <v>0</v>
      </c>
      <c r="Y208" s="31"/>
      <c r="Z208" s="22"/>
      <c r="AA208" s="37"/>
      <c r="AB208" s="31"/>
      <c r="AC208" s="50">
        <f t="shared" si="60"/>
        <v>0</v>
      </c>
      <c r="AD208" s="50">
        <f t="shared" si="61"/>
        <v>0</v>
      </c>
      <c r="AE208" s="50">
        <f t="shared" si="62"/>
        <v>0</v>
      </c>
      <c r="AF208" s="50">
        <f t="shared" si="63"/>
        <v>0</v>
      </c>
      <c r="AG208" s="50">
        <f t="shared" si="64"/>
        <v>0</v>
      </c>
      <c r="AH208" s="50">
        <f t="shared" si="65"/>
        <v>0</v>
      </c>
      <c r="AI208" s="50">
        <f t="shared" si="66"/>
        <v>0</v>
      </c>
      <c r="AJ208" s="50">
        <f t="shared" si="67"/>
        <v>0</v>
      </c>
      <c r="AK208" s="51">
        <f t="shared" si="68"/>
        <v>0</v>
      </c>
      <c r="AL208" s="37" t="str">
        <f t="shared" si="69"/>
        <v>Er ontbreken nog enkele gegevens!</v>
      </c>
      <c r="AM208" s="11"/>
      <c r="AN208" s="98">
        <f t="shared" si="70"/>
        <v>0</v>
      </c>
      <c r="AV208" s="20">
        <f t="shared" si="71"/>
        <v>0</v>
      </c>
      <c r="AW208" s="11"/>
    </row>
    <row r="209" spans="1:49" ht="15.75" customHeight="1" x14ac:dyDescent="0.2">
      <c r="A209" s="45">
        <f>SUM($AV$12:AV209)</f>
        <v>0</v>
      </c>
      <c r="B209" s="119"/>
      <c r="C209" s="52"/>
      <c r="D209" s="52"/>
      <c r="E209" s="52"/>
      <c r="F209" s="90"/>
      <c r="G209" s="89"/>
      <c r="H209" s="89"/>
      <c r="I209" s="89"/>
      <c r="J209" s="91"/>
      <c r="K209" s="92"/>
      <c r="L209" s="156">
        <f>IF(K209=Organisatie!$E$20,1,0)</f>
        <v>0</v>
      </c>
      <c r="M209" s="156">
        <f>IF(K209=Organisatie!$D$21,1,0)</f>
        <v>0</v>
      </c>
      <c r="N209" s="156">
        <f>IF(K209=Organisatie!$D$22,1,0)</f>
        <v>0</v>
      </c>
      <c r="O209" s="156">
        <f>IF(K209=Organisatie!$D$23,1,0)</f>
        <v>0</v>
      </c>
      <c r="P209" s="156">
        <f t="shared" si="72"/>
        <v>0</v>
      </c>
      <c r="Q209" s="157">
        <f t="shared" si="73"/>
        <v>0</v>
      </c>
      <c r="R209" s="152">
        <f t="shared" si="74"/>
        <v>0</v>
      </c>
      <c r="S209" s="127"/>
      <c r="T209" s="153">
        <f t="shared" si="75"/>
        <v>0</v>
      </c>
      <c r="U209" s="154">
        <f t="shared" si="76"/>
        <v>0</v>
      </c>
      <c r="V209" s="155"/>
      <c r="W209" s="50">
        <f t="shared" si="58"/>
        <v>0</v>
      </c>
      <c r="X209" s="50">
        <f t="shared" si="59"/>
        <v>0</v>
      </c>
      <c r="Y209" s="31"/>
      <c r="Z209" s="22"/>
      <c r="AA209" s="37"/>
      <c r="AB209" s="31"/>
      <c r="AC209" s="50">
        <f t="shared" si="60"/>
        <v>0</v>
      </c>
      <c r="AD209" s="50">
        <f t="shared" si="61"/>
        <v>0</v>
      </c>
      <c r="AE209" s="50">
        <f t="shared" si="62"/>
        <v>0</v>
      </c>
      <c r="AF209" s="50">
        <f t="shared" si="63"/>
        <v>0</v>
      </c>
      <c r="AG209" s="50">
        <f t="shared" si="64"/>
        <v>0</v>
      </c>
      <c r="AH209" s="50">
        <f t="shared" si="65"/>
        <v>0</v>
      </c>
      <c r="AI209" s="50">
        <f t="shared" si="66"/>
        <v>0</v>
      </c>
      <c r="AJ209" s="50">
        <f t="shared" si="67"/>
        <v>0</v>
      </c>
      <c r="AK209" s="51">
        <f t="shared" si="68"/>
        <v>0</v>
      </c>
      <c r="AL209" s="37" t="str">
        <f t="shared" si="69"/>
        <v>Er ontbreken nog enkele gegevens!</v>
      </c>
      <c r="AM209" s="11"/>
      <c r="AN209" s="98">
        <f t="shared" si="70"/>
        <v>0</v>
      </c>
      <c r="AV209" s="20">
        <f t="shared" si="71"/>
        <v>0</v>
      </c>
      <c r="AW209" s="11"/>
    </row>
    <row r="210" spans="1:49" ht="15.75" customHeight="1" x14ac:dyDescent="0.2">
      <c r="A210" s="45">
        <f>SUM($AV$12:AV210)</f>
        <v>0</v>
      </c>
      <c r="B210" s="119"/>
      <c r="C210" s="52"/>
      <c r="D210" s="52"/>
      <c r="E210" s="52"/>
      <c r="F210" s="90"/>
      <c r="G210" s="89"/>
      <c r="H210" s="89"/>
      <c r="I210" s="89"/>
      <c r="J210" s="91"/>
      <c r="K210" s="92"/>
      <c r="L210" s="156">
        <f>IF(K210=Organisatie!$E$20,1,0)</f>
        <v>0</v>
      </c>
      <c r="M210" s="156">
        <f>IF(K210=Organisatie!$D$21,1,0)</f>
        <v>0</v>
      </c>
      <c r="N210" s="156">
        <f>IF(K210=Organisatie!$D$22,1,0)</f>
        <v>0</v>
      </c>
      <c r="O210" s="156">
        <f>IF(K210=Organisatie!$D$23,1,0)</f>
        <v>0</v>
      </c>
      <c r="P210" s="156">
        <f t="shared" si="72"/>
        <v>0</v>
      </c>
      <c r="Q210" s="157">
        <f t="shared" si="73"/>
        <v>0</v>
      </c>
      <c r="R210" s="152">
        <f t="shared" si="74"/>
        <v>0</v>
      </c>
      <c r="S210" s="127"/>
      <c r="T210" s="153">
        <f t="shared" si="75"/>
        <v>0</v>
      </c>
      <c r="U210" s="154">
        <f t="shared" si="76"/>
        <v>0</v>
      </c>
      <c r="V210" s="155"/>
      <c r="W210" s="50">
        <f t="shared" si="58"/>
        <v>0</v>
      </c>
      <c r="X210" s="50">
        <f t="shared" si="59"/>
        <v>0</v>
      </c>
      <c r="Y210" s="31"/>
      <c r="Z210" s="22"/>
      <c r="AA210" s="37"/>
      <c r="AB210" s="31"/>
      <c r="AC210" s="50">
        <f t="shared" si="60"/>
        <v>0</v>
      </c>
      <c r="AD210" s="50">
        <f t="shared" si="61"/>
        <v>0</v>
      </c>
      <c r="AE210" s="50">
        <f t="shared" si="62"/>
        <v>0</v>
      </c>
      <c r="AF210" s="50">
        <f t="shared" si="63"/>
        <v>0</v>
      </c>
      <c r="AG210" s="50">
        <f t="shared" si="64"/>
        <v>0</v>
      </c>
      <c r="AH210" s="50">
        <f t="shared" si="65"/>
        <v>0</v>
      </c>
      <c r="AI210" s="50">
        <f t="shared" si="66"/>
        <v>0</v>
      </c>
      <c r="AJ210" s="50">
        <f t="shared" si="67"/>
        <v>0</v>
      </c>
      <c r="AK210" s="51">
        <f t="shared" si="68"/>
        <v>0</v>
      </c>
      <c r="AL210" s="37" t="str">
        <f t="shared" si="69"/>
        <v>Er ontbreken nog enkele gegevens!</v>
      </c>
      <c r="AM210" s="11"/>
      <c r="AN210" s="98">
        <f t="shared" si="70"/>
        <v>0</v>
      </c>
      <c r="AV210" s="20">
        <f t="shared" si="71"/>
        <v>0</v>
      </c>
      <c r="AW210" s="11"/>
    </row>
    <row r="211" spans="1:49" ht="15.75" customHeight="1" x14ac:dyDescent="0.2">
      <c r="A211" s="45">
        <f>SUM($AV$12:AV211)</f>
        <v>0</v>
      </c>
      <c r="B211" s="119"/>
      <c r="C211" s="52"/>
      <c r="D211" s="52"/>
      <c r="E211" s="52"/>
      <c r="F211" s="90"/>
      <c r="G211" s="89"/>
      <c r="H211" s="89"/>
      <c r="I211" s="89"/>
      <c r="J211" s="91"/>
      <c r="K211" s="92"/>
      <c r="L211" s="156">
        <f>IF(K211=Organisatie!$E$20,1,0)</f>
        <v>0</v>
      </c>
      <c r="M211" s="156">
        <f>IF(K211=Organisatie!$D$21,1,0)</f>
        <v>0</v>
      </c>
      <c r="N211" s="156">
        <f>IF(K211=Organisatie!$D$22,1,0)</f>
        <v>0</v>
      </c>
      <c r="O211" s="156">
        <f>IF(K211=Organisatie!$D$23,1,0)</f>
        <v>0</v>
      </c>
      <c r="P211" s="156">
        <f t="shared" si="72"/>
        <v>0</v>
      </c>
      <c r="Q211" s="157">
        <f t="shared" si="73"/>
        <v>0</v>
      </c>
      <c r="R211" s="152">
        <f t="shared" si="74"/>
        <v>0</v>
      </c>
      <c r="S211" s="127"/>
      <c r="T211" s="153">
        <f t="shared" si="75"/>
        <v>0</v>
      </c>
      <c r="U211" s="154">
        <f t="shared" si="76"/>
        <v>0</v>
      </c>
      <c r="V211" s="155"/>
      <c r="W211" s="50">
        <f t="shared" si="58"/>
        <v>0</v>
      </c>
      <c r="X211" s="50">
        <f t="shared" si="59"/>
        <v>0</v>
      </c>
      <c r="Y211" s="31"/>
      <c r="Z211" s="22"/>
      <c r="AA211" s="37"/>
      <c r="AB211" s="31"/>
      <c r="AC211" s="50">
        <f t="shared" si="60"/>
        <v>0</v>
      </c>
      <c r="AD211" s="50">
        <f t="shared" si="61"/>
        <v>0</v>
      </c>
      <c r="AE211" s="50">
        <f t="shared" si="62"/>
        <v>0</v>
      </c>
      <c r="AF211" s="50">
        <f t="shared" si="63"/>
        <v>0</v>
      </c>
      <c r="AG211" s="50">
        <f t="shared" si="64"/>
        <v>0</v>
      </c>
      <c r="AH211" s="50">
        <f t="shared" si="65"/>
        <v>0</v>
      </c>
      <c r="AI211" s="50">
        <f t="shared" si="66"/>
        <v>0</v>
      </c>
      <c r="AJ211" s="50">
        <f t="shared" si="67"/>
        <v>0</v>
      </c>
      <c r="AK211" s="51">
        <f t="shared" si="68"/>
        <v>0</v>
      </c>
      <c r="AL211" s="37" t="str">
        <f t="shared" si="69"/>
        <v>Er ontbreken nog enkele gegevens!</v>
      </c>
      <c r="AM211" s="11"/>
      <c r="AN211" s="98">
        <f t="shared" si="70"/>
        <v>0</v>
      </c>
      <c r="AV211" s="20">
        <f t="shared" si="71"/>
        <v>0</v>
      </c>
      <c r="AW211" s="11"/>
    </row>
    <row r="212" spans="1:49" ht="15.75" customHeight="1" x14ac:dyDescent="0.2">
      <c r="A212" s="45">
        <f>SUM($AV$12:AV212)</f>
        <v>0</v>
      </c>
      <c r="B212" s="119"/>
      <c r="C212" s="52"/>
      <c r="D212" s="52"/>
      <c r="E212" s="52"/>
      <c r="F212" s="90"/>
      <c r="G212" s="89"/>
      <c r="H212" s="89"/>
      <c r="I212" s="89"/>
      <c r="J212" s="91"/>
      <c r="K212" s="92"/>
      <c r="L212" s="156">
        <f>IF(K212=Organisatie!$E$20,1,0)</f>
        <v>0</v>
      </c>
      <c r="M212" s="156">
        <f>IF(K212=Organisatie!$D$21,1,0)</f>
        <v>0</v>
      </c>
      <c r="N212" s="156">
        <f>IF(K212=Organisatie!$D$22,1,0)</f>
        <v>0</v>
      </c>
      <c r="O212" s="156">
        <f>IF(K212=Organisatie!$D$23,1,0)</f>
        <v>0</v>
      </c>
      <c r="P212" s="156">
        <f t="shared" si="72"/>
        <v>0</v>
      </c>
      <c r="Q212" s="157">
        <f t="shared" si="73"/>
        <v>0</v>
      </c>
      <c r="R212" s="152">
        <f t="shared" si="74"/>
        <v>0</v>
      </c>
      <c r="S212" s="127"/>
      <c r="T212" s="153">
        <f t="shared" si="75"/>
        <v>0</v>
      </c>
      <c r="U212" s="154">
        <f t="shared" si="76"/>
        <v>0</v>
      </c>
      <c r="V212" s="155"/>
      <c r="W212" s="50">
        <f t="shared" si="58"/>
        <v>0</v>
      </c>
      <c r="X212" s="50">
        <f t="shared" si="59"/>
        <v>0</v>
      </c>
      <c r="Y212" s="31"/>
      <c r="Z212" s="22"/>
      <c r="AA212" s="37"/>
      <c r="AB212" s="31"/>
      <c r="AC212" s="50">
        <f t="shared" si="60"/>
        <v>0</v>
      </c>
      <c r="AD212" s="50">
        <f t="shared" si="61"/>
        <v>0</v>
      </c>
      <c r="AE212" s="50">
        <f t="shared" si="62"/>
        <v>0</v>
      </c>
      <c r="AF212" s="50">
        <f t="shared" si="63"/>
        <v>0</v>
      </c>
      <c r="AG212" s="50">
        <f t="shared" si="64"/>
        <v>0</v>
      </c>
      <c r="AH212" s="50">
        <f t="shared" si="65"/>
        <v>0</v>
      </c>
      <c r="AI212" s="50">
        <f t="shared" si="66"/>
        <v>0</v>
      </c>
      <c r="AJ212" s="50">
        <f t="shared" si="67"/>
        <v>0</v>
      </c>
      <c r="AK212" s="51">
        <f t="shared" si="68"/>
        <v>0</v>
      </c>
      <c r="AL212" s="37" t="str">
        <f t="shared" si="69"/>
        <v>Er ontbreken nog enkele gegevens!</v>
      </c>
      <c r="AM212" s="11"/>
      <c r="AN212" s="98">
        <f t="shared" si="70"/>
        <v>0</v>
      </c>
      <c r="AV212" s="20">
        <f t="shared" si="71"/>
        <v>0</v>
      </c>
      <c r="AW212" s="11"/>
    </row>
    <row r="213" spans="1:49" ht="15.75" customHeight="1" x14ac:dyDescent="0.2">
      <c r="A213" s="45">
        <f>SUM($AV$12:AV213)</f>
        <v>0</v>
      </c>
      <c r="B213" s="119"/>
      <c r="C213" s="52"/>
      <c r="D213" s="52"/>
      <c r="E213" s="52"/>
      <c r="F213" s="90"/>
      <c r="G213" s="89"/>
      <c r="H213" s="89"/>
      <c r="I213" s="89"/>
      <c r="J213" s="91"/>
      <c r="K213" s="92"/>
      <c r="L213" s="156">
        <f>IF(K213=Organisatie!$E$20,1,0)</f>
        <v>0</v>
      </c>
      <c r="M213" s="156">
        <f>IF(K213=Organisatie!$D$21,1,0)</f>
        <v>0</v>
      </c>
      <c r="N213" s="156">
        <f>IF(K213=Organisatie!$D$22,1,0)</f>
        <v>0</v>
      </c>
      <c r="O213" s="156">
        <f>IF(K213=Organisatie!$D$23,1,0)</f>
        <v>0</v>
      </c>
      <c r="P213" s="156">
        <f t="shared" si="72"/>
        <v>0</v>
      </c>
      <c r="Q213" s="157">
        <f t="shared" si="73"/>
        <v>0</v>
      </c>
      <c r="R213" s="152">
        <f t="shared" si="74"/>
        <v>0</v>
      </c>
      <c r="S213" s="127"/>
      <c r="T213" s="153">
        <f t="shared" si="75"/>
        <v>0</v>
      </c>
      <c r="U213" s="154">
        <f t="shared" si="76"/>
        <v>0</v>
      </c>
      <c r="V213" s="155"/>
      <c r="W213" s="50">
        <f t="shared" si="58"/>
        <v>0</v>
      </c>
      <c r="X213" s="50">
        <f t="shared" si="59"/>
        <v>0</v>
      </c>
      <c r="Y213" s="31"/>
      <c r="Z213" s="22"/>
      <c r="AA213" s="37"/>
      <c r="AB213" s="31"/>
      <c r="AC213" s="50">
        <f t="shared" si="60"/>
        <v>0</v>
      </c>
      <c r="AD213" s="50">
        <f t="shared" si="61"/>
        <v>0</v>
      </c>
      <c r="AE213" s="50">
        <f t="shared" si="62"/>
        <v>0</v>
      </c>
      <c r="AF213" s="50">
        <f t="shared" si="63"/>
        <v>0</v>
      </c>
      <c r="AG213" s="50">
        <f t="shared" si="64"/>
        <v>0</v>
      </c>
      <c r="AH213" s="50">
        <f t="shared" si="65"/>
        <v>0</v>
      </c>
      <c r="AI213" s="50">
        <f t="shared" si="66"/>
        <v>0</v>
      </c>
      <c r="AJ213" s="50">
        <f t="shared" si="67"/>
        <v>0</v>
      </c>
      <c r="AK213" s="51">
        <f t="shared" si="68"/>
        <v>0</v>
      </c>
      <c r="AL213" s="37" t="str">
        <f t="shared" si="69"/>
        <v>Er ontbreken nog enkele gegevens!</v>
      </c>
      <c r="AM213" s="11"/>
      <c r="AN213" s="98">
        <f t="shared" si="70"/>
        <v>0</v>
      </c>
      <c r="AV213" s="20">
        <f t="shared" si="71"/>
        <v>0</v>
      </c>
      <c r="AW213" s="11"/>
    </row>
    <row r="214" spans="1:49" ht="15.75" customHeight="1" x14ac:dyDescent="0.2">
      <c r="A214" s="45">
        <f>SUM($AV$12:AV214)</f>
        <v>0</v>
      </c>
      <c r="B214" s="119"/>
      <c r="C214" s="52"/>
      <c r="D214" s="52"/>
      <c r="E214" s="52"/>
      <c r="F214" s="90"/>
      <c r="G214" s="89"/>
      <c r="H214" s="89"/>
      <c r="I214" s="89"/>
      <c r="J214" s="91"/>
      <c r="K214" s="92"/>
      <c r="L214" s="156">
        <f>IF(K214=Organisatie!$E$20,1,0)</f>
        <v>0</v>
      </c>
      <c r="M214" s="156">
        <f>IF(K214=Organisatie!$D$21,1,0)</f>
        <v>0</v>
      </c>
      <c r="N214" s="156">
        <f>IF(K214=Organisatie!$D$22,1,0)</f>
        <v>0</v>
      </c>
      <c r="O214" s="156">
        <f>IF(K214=Organisatie!$D$23,1,0)</f>
        <v>0</v>
      </c>
      <c r="P214" s="156">
        <f t="shared" si="72"/>
        <v>0</v>
      </c>
      <c r="Q214" s="157">
        <f t="shared" si="73"/>
        <v>0</v>
      </c>
      <c r="R214" s="152">
        <f t="shared" si="74"/>
        <v>0</v>
      </c>
      <c r="S214" s="127"/>
      <c r="T214" s="153">
        <f t="shared" si="75"/>
        <v>0</v>
      </c>
      <c r="U214" s="154">
        <f t="shared" si="76"/>
        <v>0</v>
      </c>
      <c r="V214" s="155"/>
      <c r="W214" s="50">
        <f t="shared" si="58"/>
        <v>0</v>
      </c>
      <c r="X214" s="50">
        <f t="shared" si="59"/>
        <v>0</v>
      </c>
      <c r="Y214" s="31"/>
      <c r="Z214" s="22"/>
      <c r="AA214" s="37"/>
      <c r="AB214" s="31"/>
      <c r="AC214" s="50">
        <f t="shared" si="60"/>
        <v>0</v>
      </c>
      <c r="AD214" s="50">
        <f t="shared" si="61"/>
        <v>0</v>
      </c>
      <c r="AE214" s="50">
        <f t="shared" si="62"/>
        <v>0</v>
      </c>
      <c r="AF214" s="50">
        <f t="shared" si="63"/>
        <v>0</v>
      </c>
      <c r="AG214" s="50">
        <f t="shared" si="64"/>
        <v>0</v>
      </c>
      <c r="AH214" s="50">
        <f t="shared" si="65"/>
        <v>0</v>
      </c>
      <c r="AI214" s="50">
        <f t="shared" si="66"/>
        <v>0</v>
      </c>
      <c r="AJ214" s="50">
        <f t="shared" si="67"/>
        <v>0</v>
      </c>
      <c r="AK214" s="51">
        <f t="shared" si="68"/>
        <v>0</v>
      </c>
      <c r="AL214" s="37" t="str">
        <f t="shared" si="69"/>
        <v>Er ontbreken nog enkele gegevens!</v>
      </c>
      <c r="AM214" s="11"/>
      <c r="AN214" s="98">
        <f t="shared" si="70"/>
        <v>0</v>
      </c>
      <c r="AV214" s="20">
        <f t="shared" si="71"/>
        <v>0</v>
      </c>
      <c r="AW214" s="11"/>
    </row>
    <row r="215" spans="1:49" ht="15.75" customHeight="1" x14ac:dyDescent="0.2">
      <c r="A215" s="45">
        <f>SUM($AV$12:AV215)</f>
        <v>0</v>
      </c>
      <c r="B215" s="119"/>
      <c r="C215" s="52"/>
      <c r="D215" s="52"/>
      <c r="E215" s="52"/>
      <c r="F215" s="90"/>
      <c r="G215" s="89"/>
      <c r="H215" s="89"/>
      <c r="I215" s="89"/>
      <c r="J215" s="91"/>
      <c r="K215" s="92"/>
      <c r="L215" s="156">
        <f>IF(K215=Organisatie!$E$20,1,0)</f>
        <v>0</v>
      </c>
      <c r="M215" s="156">
        <f>IF(K215=Organisatie!$D$21,1,0)</f>
        <v>0</v>
      </c>
      <c r="N215" s="156">
        <f>IF(K215=Organisatie!$D$22,1,0)</f>
        <v>0</v>
      </c>
      <c r="O215" s="156">
        <f>IF(K215=Organisatie!$D$23,1,0)</f>
        <v>0</v>
      </c>
      <c r="P215" s="156">
        <f t="shared" si="72"/>
        <v>0</v>
      </c>
      <c r="Q215" s="157">
        <f t="shared" si="73"/>
        <v>0</v>
      </c>
      <c r="R215" s="152">
        <f t="shared" si="74"/>
        <v>0</v>
      </c>
      <c r="S215" s="127"/>
      <c r="T215" s="153">
        <f t="shared" si="75"/>
        <v>0</v>
      </c>
      <c r="U215" s="154">
        <f t="shared" si="76"/>
        <v>0</v>
      </c>
      <c r="V215" s="155"/>
      <c r="W215" s="50">
        <f t="shared" si="58"/>
        <v>0</v>
      </c>
      <c r="X215" s="50">
        <f t="shared" si="59"/>
        <v>0</v>
      </c>
      <c r="Y215" s="31"/>
      <c r="Z215" s="22"/>
      <c r="AA215" s="37"/>
      <c r="AB215" s="31"/>
      <c r="AC215" s="50">
        <f t="shared" si="60"/>
        <v>0</v>
      </c>
      <c r="AD215" s="50">
        <f t="shared" si="61"/>
        <v>0</v>
      </c>
      <c r="AE215" s="50">
        <f t="shared" si="62"/>
        <v>0</v>
      </c>
      <c r="AF215" s="50">
        <f t="shared" si="63"/>
        <v>0</v>
      </c>
      <c r="AG215" s="50">
        <f t="shared" si="64"/>
        <v>0</v>
      </c>
      <c r="AH215" s="50">
        <f t="shared" si="65"/>
        <v>0</v>
      </c>
      <c r="AI215" s="50">
        <f t="shared" si="66"/>
        <v>0</v>
      </c>
      <c r="AJ215" s="50">
        <f t="shared" si="67"/>
        <v>0</v>
      </c>
      <c r="AK215" s="51">
        <f t="shared" si="68"/>
        <v>0</v>
      </c>
      <c r="AL215" s="37" t="str">
        <f t="shared" si="69"/>
        <v>Er ontbreken nog enkele gegevens!</v>
      </c>
      <c r="AM215" s="11"/>
      <c r="AN215" s="98">
        <f t="shared" si="70"/>
        <v>0</v>
      </c>
      <c r="AV215" s="20">
        <f t="shared" si="71"/>
        <v>0</v>
      </c>
      <c r="AW215" s="11"/>
    </row>
    <row r="216" spans="1:49" ht="15.75" customHeight="1" x14ac:dyDescent="0.2">
      <c r="A216" s="45">
        <f>SUM($AV$12:AV216)</f>
        <v>0</v>
      </c>
      <c r="B216" s="119"/>
      <c r="C216" s="52"/>
      <c r="D216" s="52"/>
      <c r="E216" s="52"/>
      <c r="F216" s="90"/>
      <c r="G216" s="89"/>
      <c r="H216" s="89"/>
      <c r="I216" s="89"/>
      <c r="J216" s="91"/>
      <c r="K216" s="92"/>
      <c r="L216" s="156">
        <f>IF(K216=Organisatie!$E$20,1,0)</f>
        <v>0</v>
      </c>
      <c r="M216" s="156">
        <f>IF(K216=Organisatie!$D$21,1,0)</f>
        <v>0</v>
      </c>
      <c r="N216" s="156">
        <f>IF(K216=Organisatie!$D$22,1,0)</f>
        <v>0</v>
      </c>
      <c r="O216" s="156">
        <f>IF(K216=Organisatie!$D$23,1,0)</f>
        <v>0</v>
      </c>
      <c r="P216" s="156">
        <f t="shared" si="72"/>
        <v>0</v>
      </c>
      <c r="Q216" s="157">
        <f t="shared" si="73"/>
        <v>0</v>
      </c>
      <c r="R216" s="152">
        <f t="shared" si="74"/>
        <v>0</v>
      </c>
      <c r="S216" s="127"/>
      <c r="T216" s="153">
        <f t="shared" si="75"/>
        <v>0</v>
      </c>
      <c r="U216" s="154">
        <f t="shared" si="76"/>
        <v>0</v>
      </c>
      <c r="V216" s="155"/>
      <c r="W216" s="50">
        <f t="shared" si="58"/>
        <v>0</v>
      </c>
      <c r="X216" s="50">
        <f t="shared" si="59"/>
        <v>0</v>
      </c>
      <c r="Y216" s="31"/>
      <c r="Z216" s="22"/>
      <c r="AA216" s="37"/>
      <c r="AB216" s="31"/>
      <c r="AC216" s="50">
        <f t="shared" si="60"/>
        <v>0</v>
      </c>
      <c r="AD216" s="50">
        <f t="shared" si="61"/>
        <v>0</v>
      </c>
      <c r="AE216" s="50">
        <f t="shared" si="62"/>
        <v>0</v>
      </c>
      <c r="AF216" s="50">
        <f t="shared" si="63"/>
        <v>0</v>
      </c>
      <c r="AG216" s="50">
        <f t="shared" si="64"/>
        <v>0</v>
      </c>
      <c r="AH216" s="50">
        <f t="shared" si="65"/>
        <v>0</v>
      </c>
      <c r="AI216" s="50">
        <f t="shared" si="66"/>
        <v>0</v>
      </c>
      <c r="AJ216" s="50">
        <f t="shared" si="67"/>
        <v>0</v>
      </c>
      <c r="AK216" s="51">
        <f t="shared" si="68"/>
        <v>0</v>
      </c>
      <c r="AL216" s="37" t="str">
        <f t="shared" si="69"/>
        <v>Er ontbreken nog enkele gegevens!</v>
      </c>
      <c r="AM216" s="11"/>
      <c r="AN216" s="98">
        <f t="shared" si="70"/>
        <v>0</v>
      </c>
      <c r="AV216" s="20">
        <f t="shared" si="71"/>
        <v>0</v>
      </c>
      <c r="AW216" s="11"/>
    </row>
    <row r="217" spans="1:49" ht="15.75" customHeight="1" x14ac:dyDescent="0.2">
      <c r="A217" s="45">
        <f>SUM($AV$12:AV217)</f>
        <v>0</v>
      </c>
      <c r="B217" s="119"/>
      <c r="C217" s="52"/>
      <c r="D217" s="52"/>
      <c r="E217" s="52"/>
      <c r="F217" s="90"/>
      <c r="G217" s="89"/>
      <c r="H217" s="89"/>
      <c r="I217" s="89"/>
      <c r="J217" s="91"/>
      <c r="K217" s="92"/>
      <c r="L217" s="156">
        <f>IF(K217=Organisatie!$E$20,1,0)</f>
        <v>0</v>
      </c>
      <c r="M217" s="156">
        <f>IF(K217=Organisatie!$D$21,1,0)</f>
        <v>0</v>
      </c>
      <c r="N217" s="156">
        <f>IF(K217=Organisatie!$D$22,1,0)</f>
        <v>0</v>
      </c>
      <c r="O217" s="156">
        <f>IF(K217=Organisatie!$D$23,1,0)</f>
        <v>0</v>
      </c>
      <c r="P217" s="156">
        <f t="shared" si="72"/>
        <v>0</v>
      </c>
      <c r="Q217" s="157">
        <f t="shared" si="73"/>
        <v>0</v>
      </c>
      <c r="R217" s="152">
        <f t="shared" si="74"/>
        <v>0</v>
      </c>
      <c r="S217" s="127"/>
      <c r="T217" s="153">
        <f t="shared" si="75"/>
        <v>0</v>
      </c>
      <c r="U217" s="154">
        <f t="shared" si="76"/>
        <v>0</v>
      </c>
      <c r="V217" s="155"/>
      <c r="W217" s="50">
        <f t="shared" si="58"/>
        <v>0</v>
      </c>
      <c r="X217" s="50">
        <f t="shared" si="59"/>
        <v>0</v>
      </c>
      <c r="Y217" s="31"/>
      <c r="Z217" s="22"/>
      <c r="AA217" s="37"/>
      <c r="AB217" s="31"/>
      <c r="AC217" s="50">
        <f t="shared" si="60"/>
        <v>0</v>
      </c>
      <c r="AD217" s="50">
        <f t="shared" si="61"/>
        <v>0</v>
      </c>
      <c r="AE217" s="50">
        <f t="shared" si="62"/>
        <v>0</v>
      </c>
      <c r="AF217" s="50">
        <f t="shared" si="63"/>
        <v>0</v>
      </c>
      <c r="AG217" s="50">
        <f t="shared" si="64"/>
        <v>0</v>
      </c>
      <c r="AH217" s="50">
        <f t="shared" si="65"/>
        <v>0</v>
      </c>
      <c r="AI217" s="50">
        <f t="shared" si="66"/>
        <v>0</v>
      </c>
      <c r="AJ217" s="50">
        <f t="shared" si="67"/>
        <v>0</v>
      </c>
      <c r="AK217" s="51">
        <f t="shared" si="68"/>
        <v>0</v>
      </c>
      <c r="AL217" s="37" t="str">
        <f t="shared" si="69"/>
        <v>Er ontbreken nog enkele gegevens!</v>
      </c>
      <c r="AM217" s="11"/>
      <c r="AN217" s="98">
        <f t="shared" si="70"/>
        <v>0</v>
      </c>
      <c r="AV217" s="20">
        <f t="shared" si="71"/>
        <v>0</v>
      </c>
      <c r="AW217" s="11"/>
    </row>
    <row r="218" spans="1:49" ht="15.75" customHeight="1" x14ac:dyDescent="0.2">
      <c r="A218" s="45">
        <f>SUM($AV$12:AV218)</f>
        <v>0</v>
      </c>
      <c r="B218" s="119"/>
      <c r="C218" s="52"/>
      <c r="D218" s="52"/>
      <c r="E218" s="52"/>
      <c r="F218" s="90"/>
      <c r="G218" s="89"/>
      <c r="H218" s="89"/>
      <c r="I218" s="89"/>
      <c r="J218" s="91"/>
      <c r="K218" s="92"/>
      <c r="L218" s="156">
        <f>IF(K218=Organisatie!$E$20,1,0)</f>
        <v>0</v>
      </c>
      <c r="M218" s="156">
        <f>IF(K218=Organisatie!$D$21,1,0)</f>
        <v>0</v>
      </c>
      <c r="N218" s="156">
        <f>IF(K218=Organisatie!$D$22,1,0)</f>
        <v>0</v>
      </c>
      <c r="O218" s="156">
        <f>IF(K218=Organisatie!$D$23,1,0)</f>
        <v>0</v>
      </c>
      <c r="P218" s="156">
        <f t="shared" si="72"/>
        <v>0</v>
      </c>
      <c r="Q218" s="157">
        <f t="shared" si="73"/>
        <v>0</v>
      </c>
      <c r="R218" s="152">
        <f t="shared" si="74"/>
        <v>0</v>
      </c>
      <c r="S218" s="127"/>
      <c r="T218" s="153">
        <f t="shared" si="75"/>
        <v>0</v>
      </c>
      <c r="U218" s="154">
        <f t="shared" si="76"/>
        <v>0</v>
      </c>
      <c r="V218" s="155"/>
      <c r="W218" s="50">
        <f t="shared" si="58"/>
        <v>0</v>
      </c>
      <c r="X218" s="50">
        <f t="shared" si="59"/>
        <v>0</v>
      </c>
      <c r="Y218" s="31"/>
      <c r="Z218" s="22"/>
      <c r="AA218" s="37"/>
      <c r="AB218" s="31"/>
      <c r="AC218" s="50">
        <f t="shared" si="60"/>
        <v>0</v>
      </c>
      <c r="AD218" s="50">
        <f t="shared" si="61"/>
        <v>0</v>
      </c>
      <c r="AE218" s="50">
        <f t="shared" si="62"/>
        <v>0</v>
      </c>
      <c r="AF218" s="50">
        <f t="shared" si="63"/>
        <v>0</v>
      </c>
      <c r="AG218" s="50">
        <f t="shared" si="64"/>
        <v>0</v>
      </c>
      <c r="AH218" s="50">
        <f t="shared" si="65"/>
        <v>0</v>
      </c>
      <c r="AI218" s="50">
        <f t="shared" si="66"/>
        <v>0</v>
      </c>
      <c r="AJ218" s="50">
        <f t="shared" si="67"/>
        <v>0</v>
      </c>
      <c r="AK218" s="51">
        <f t="shared" si="68"/>
        <v>0</v>
      </c>
      <c r="AL218" s="37" t="str">
        <f t="shared" si="69"/>
        <v>Er ontbreken nog enkele gegevens!</v>
      </c>
      <c r="AM218" s="11"/>
      <c r="AN218" s="98">
        <f t="shared" si="70"/>
        <v>0</v>
      </c>
      <c r="AV218" s="20">
        <f t="shared" si="71"/>
        <v>0</v>
      </c>
      <c r="AW218" s="11"/>
    </row>
    <row r="219" spans="1:49" ht="15.75" customHeight="1" x14ac:dyDescent="0.2">
      <c r="A219" s="45">
        <f>SUM($AV$12:AV219)</f>
        <v>0</v>
      </c>
      <c r="B219" s="119"/>
      <c r="C219" s="52"/>
      <c r="D219" s="52"/>
      <c r="E219" s="52"/>
      <c r="F219" s="90"/>
      <c r="G219" s="89"/>
      <c r="H219" s="89"/>
      <c r="I219" s="89"/>
      <c r="J219" s="91"/>
      <c r="K219" s="92"/>
      <c r="L219" s="156">
        <f>IF(K219=Organisatie!$E$20,1,0)</f>
        <v>0</v>
      </c>
      <c r="M219" s="156">
        <f>IF(K219=Organisatie!$D$21,1,0)</f>
        <v>0</v>
      </c>
      <c r="N219" s="156">
        <f>IF(K219=Organisatie!$D$22,1,0)</f>
        <v>0</v>
      </c>
      <c r="O219" s="156">
        <f>IF(K219=Organisatie!$D$23,1,0)</f>
        <v>0</v>
      </c>
      <c r="P219" s="156">
        <f t="shared" si="72"/>
        <v>0</v>
      </c>
      <c r="Q219" s="157">
        <f t="shared" si="73"/>
        <v>0</v>
      </c>
      <c r="R219" s="152">
        <f t="shared" si="74"/>
        <v>0</v>
      </c>
      <c r="S219" s="127"/>
      <c r="T219" s="153">
        <f t="shared" si="75"/>
        <v>0</v>
      </c>
      <c r="U219" s="154">
        <f t="shared" si="76"/>
        <v>0</v>
      </c>
      <c r="V219" s="155"/>
      <c r="W219" s="50">
        <f t="shared" si="58"/>
        <v>0</v>
      </c>
      <c r="X219" s="50">
        <f t="shared" si="59"/>
        <v>0</v>
      </c>
      <c r="Y219" s="31"/>
      <c r="Z219" s="22"/>
      <c r="AA219" s="37"/>
      <c r="AB219" s="31"/>
      <c r="AC219" s="50">
        <f t="shared" si="60"/>
        <v>0</v>
      </c>
      <c r="AD219" s="50">
        <f t="shared" si="61"/>
        <v>0</v>
      </c>
      <c r="AE219" s="50">
        <f t="shared" si="62"/>
        <v>0</v>
      </c>
      <c r="AF219" s="50">
        <f t="shared" si="63"/>
        <v>0</v>
      </c>
      <c r="AG219" s="50">
        <f t="shared" si="64"/>
        <v>0</v>
      </c>
      <c r="AH219" s="50">
        <f t="shared" si="65"/>
        <v>0</v>
      </c>
      <c r="AI219" s="50">
        <f t="shared" si="66"/>
        <v>0</v>
      </c>
      <c r="AJ219" s="50">
        <f t="shared" si="67"/>
        <v>0</v>
      </c>
      <c r="AK219" s="51">
        <f t="shared" si="68"/>
        <v>0</v>
      </c>
      <c r="AL219" s="37" t="str">
        <f t="shared" si="69"/>
        <v>Er ontbreken nog enkele gegevens!</v>
      </c>
      <c r="AM219" s="11"/>
      <c r="AN219" s="98">
        <f t="shared" si="70"/>
        <v>0</v>
      </c>
      <c r="AV219" s="20">
        <f t="shared" si="71"/>
        <v>0</v>
      </c>
      <c r="AW219" s="11"/>
    </row>
    <row r="220" spans="1:49" ht="15.75" customHeight="1" x14ac:dyDescent="0.2">
      <c r="A220" s="45">
        <f>SUM($AV$12:AV220)</f>
        <v>0</v>
      </c>
      <c r="B220" s="119"/>
      <c r="C220" s="52"/>
      <c r="D220" s="52"/>
      <c r="E220" s="52"/>
      <c r="F220" s="90"/>
      <c r="G220" s="89"/>
      <c r="H220" s="89"/>
      <c r="I220" s="89"/>
      <c r="J220" s="91"/>
      <c r="K220" s="92"/>
      <c r="L220" s="156">
        <f>IF(K220=Organisatie!$E$20,1,0)</f>
        <v>0</v>
      </c>
      <c r="M220" s="156">
        <f>IF(K220=Organisatie!$D$21,1,0)</f>
        <v>0</v>
      </c>
      <c r="N220" s="156">
        <f>IF(K220=Organisatie!$D$22,1,0)</f>
        <v>0</v>
      </c>
      <c r="O220" s="156">
        <f>IF(K220=Organisatie!$D$23,1,0)</f>
        <v>0</v>
      </c>
      <c r="P220" s="156">
        <f t="shared" si="72"/>
        <v>0</v>
      </c>
      <c r="Q220" s="157">
        <f t="shared" si="73"/>
        <v>0</v>
      </c>
      <c r="R220" s="152">
        <f t="shared" si="74"/>
        <v>0</v>
      </c>
      <c r="S220" s="127"/>
      <c r="T220" s="153">
        <f t="shared" si="75"/>
        <v>0</v>
      </c>
      <c r="U220" s="154">
        <f t="shared" si="76"/>
        <v>0</v>
      </c>
      <c r="V220" s="155"/>
      <c r="W220" s="50">
        <f t="shared" si="58"/>
        <v>0</v>
      </c>
      <c r="X220" s="50">
        <f t="shared" si="59"/>
        <v>0</v>
      </c>
      <c r="Y220" s="31"/>
      <c r="Z220" s="22"/>
      <c r="AA220" s="37"/>
      <c r="AB220" s="31"/>
      <c r="AC220" s="50">
        <f t="shared" si="60"/>
        <v>0</v>
      </c>
      <c r="AD220" s="50">
        <f t="shared" si="61"/>
        <v>0</v>
      </c>
      <c r="AE220" s="50">
        <f t="shared" si="62"/>
        <v>0</v>
      </c>
      <c r="AF220" s="50">
        <f t="shared" si="63"/>
        <v>0</v>
      </c>
      <c r="AG220" s="50">
        <f t="shared" si="64"/>
        <v>0</v>
      </c>
      <c r="AH220" s="50">
        <f t="shared" si="65"/>
        <v>0</v>
      </c>
      <c r="AI220" s="50">
        <f t="shared" si="66"/>
        <v>0</v>
      </c>
      <c r="AJ220" s="50">
        <f t="shared" si="67"/>
        <v>0</v>
      </c>
      <c r="AK220" s="51">
        <f t="shared" si="68"/>
        <v>0</v>
      </c>
      <c r="AL220" s="37" t="str">
        <f t="shared" si="69"/>
        <v>Er ontbreken nog enkele gegevens!</v>
      </c>
      <c r="AM220" s="11"/>
      <c r="AN220" s="98">
        <f t="shared" si="70"/>
        <v>0</v>
      </c>
      <c r="AV220" s="20">
        <f t="shared" si="71"/>
        <v>0</v>
      </c>
      <c r="AW220" s="11"/>
    </row>
    <row r="221" spans="1:49" ht="15.75" customHeight="1" x14ac:dyDescent="0.2">
      <c r="A221" s="45">
        <f>SUM($AV$12:AV221)</f>
        <v>0</v>
      </c>
      <c r="B221" s="119"/>
      <c r="C221" s="52"/>
      <c r="D221" s="52"/>
      <c r="E221" s="52"/>
      <c r="F221" s="90"/>
      <c r="G221" s="89"/>
      <c r="H221" s="89"/>
      <c r="I221" s="89"/>
      <c r="J221" s="91"/>
      <c r="K221" s="92"/>
      <c r="L221" s="156">
        <f>IF(K221=Organisatie!$E$20,1,0)</f>
        <v>0</v>
      </c>
      <c r="M221" s="156">
        <f>IF(K221=Organisatie!$D$21,1,0)</f>
        <v>0</v>
      </c>
      <c r="N221" s="156">
        <f>IF(K221=Organisatie!$D$22,1,0)</f>
        <v>0</v>
      </c>
      <c r="O221" s="156">
        <f>IF(K221=Organisatie!$D$23,1,0)</f>
        <v>0</v>
      </c>
      <c r="P221" s="156">
        <f t="shared" si="72"/>
        <v>0</v>
      </c>
      <c r="Q221" s="157">
        <f t="shared" si="73"/>
        <v>0</v>
      </c>
      <c r="R221" s="152">
        <f t="shared" si="74"/>
        <v>0</v>
      </c>
      <c r="S221" s="127"/>
      <c r="T221" s="153">
        <f t="shared" si="75"/>
        <v>0</v>
      </c>
      <c r="U221" s="154">
        <f t="shared" si="76"/>
        <v>0</v>
      </c>
      <c r="V221" s="155"/>
      <c r="W221" s="50">
        <f t="shared" si="58"/>
        <v>0</v>
      </c>
      <c r="X221" s="50">
        <f t="shared" si="59"/>
        <v>0</v>
      </c>
      <c r="Y221" s="31"/>
      <c r="Z221" s="22"/>
      <c r="AA221" s="37"/>
      <c r="AB221" s="31"/>
      <c r="AC221" s="50">
        <f t="shared" si="60"/>
        <v>0</v>
      </c>
      <c r="AD221" s="50">
        <f t="shared" si="61"/>
        <v>0</v>
      </c>
      <c r="AE221" s="50">
        <f t="shared" si="62"/>
        <v>0</v>
      </c>
      <c r="AF221" s="50">
        <f t="shared" si="63"/>
        <v>0</v>
      </c>
      <c r="AG221" s="50">
        <f t="shared" si="64"/>
        <v>0</v>
      </c>
      <c r="AH221" s="50">
        <f t="shared" si="65"/>
        <v>0</v>
      </c>
      <c r="AI221" s="50">
        <f t="shared" si="66"/>
        <v>0</v>
      </c>
      <c r="AJ221" s="50">
        <f t="shared" si="67"/>
        <v>0</v>
      </c>
      <c r="AK221" s="51">
        <f t="shared" si="68"/>
        <v>0</v>
      </c>
      <c r="AL221" s="37" t="str">
        <f t="shared" si="69"/>
        <v>Er ontbreken nog enkele gegevens!</v>
      </c>
      <c r="AM221" s="11"/>
      <c r="AN221" s="98">
        <f t="shared" si="70"/>
        <v>0</v>
      </c>
      <c r="AV221" s="20">
        <f t="shared" si="71"/>
        <v>0</v>
      </c>
      <c r="AW221" s="11"/>
    </row>
    <row r="222" spans="1:49" ht="15.75" customHeight="1" x14ac:dyDescent="0.2">
      <c r="A222" s="45">
        <f>SUM($AV$12:AV222)</f>
        <v>0</v>
      </c>
      <c r="B222" s="119"/>
      <c r="C222" s="52"/>
      <c r="D222" s="52"/>
      <c r="E222" s="52"/>
      <c r="F222" s="90"/>
      <c r="G222" s="89"/>
      <c r="H222" s="89"/>
      <c r="I222" s="89"/>
      <c r="J222" s="91"/>
      <c r="K222" s="92"/>
      <c r="L222" s="156">
        <f>IF(K222=Organisatie!$E$20,1,0)</f>
        <v>0</v>
      </c>
      <c r="M222" s="156">
        <f>IF(K222=Organisatie!$D$21,1,0)</f>
        <v>0</v>
      </c>
      <c r="N222" s="156">
        <f>IF(K222=Organisatie!$D$22,1,0)</f>
        <v>0</v>
      </c>
      <c r="O222" s="156">
        <f>IF(K222=Organisatie!$D$23,1,0)</f>
        <v>0</v>
      </c>
      <c r="P222" s="156">
        <f t="shared" si="72"/>
        <v>0</v>
      </c>
      <c r="Q222" s="157">
        <f t="shared" si="73"/>
        <v>0</v>
      </c>
      <c r="R222" s="152">
        <f t="shared" si="74"/>
        <v>0</v>
      </c>
      <c r="S222" s="127"/>
      <c r="T222" s="153">
        <f t="shared" si="75"/>
        <v>0</v>
      </c>
      <c r="U222" s="154">
        <f t="shared" si="76"/>
        <v>0</v>
      </c>
      <c r="V222" s="155"/>
      <c r="W222" s="50">
        <f t="shared" si="58"/>
        <v>0</v>
      </c>
      <c r="X222" s="50">
        <f t="shared" si="59"/>
        <v>0</v>
      </c>
      <c r="Y222" s="31"/>
      <c r="Z222" s="22"/>
      <c r="AA222" s="37"/>
      <c r="AB222" s="31"/>
      <c r="AC222" s="50">
        <f t="shared" si="60"/>
        <v>0</v>
      </c>
      <c r="AD222" s="50">
        <f t="shared" si="61"/>
        <v>0</v>
      </c>
      <c r="AE222" s="50">
        <f t="shared" si="62"/>
        <v>0</v>
      </c>
      <c r="AF222" s="50">
        <f t="shared" si="63"/>
        <v>0</v>
      </c>
      <c r="AG222" s="50">
        <f t="shared" si="64"/>
        <v>0</v>
      </c>
      <c r="AH222" s="50">
        <f t="shared" si="65"/>
        <v>0</v>
      </c>
      <c r="AI222" s="50">
        <f t="shared" si="66"/>
        <v>0</v>
      </c>
      <c r="AJ222" s="50">
        <f t="shared" si="67"/>
        <v>0</v>
      </c>
      <c r="AK222" s="51">
        <f t="shared" si="68"/>
        <v>0</v>
      </c>
      <c r="AL222" s="37" t="str">
        <f t="shared" si="69"/>
        <v>Er ontbreken nog enkele gegevens!</v>
      </c>
      <c r="AM222" s="11"/>
      <c r="AN222" s="98">
        <f t="shared" si="70"/>
        <v>0</v>
      </c>
      <c r="AV222" s="20">
        <f t="shared" si="71"/>
        <v>0</v>
      </c>
      <c r="AW222" s="11"/>
    </row>
    <row r="223" spans="1:49" ht="15.75" customHeight="1" x14ac:dyDescent="0.2">
      <c r="A223" s="45">
        <f>SUM($AV$12:AV223)</f>
        <v>0</v>
      </c>
      <c r="B223" s="119"/>
      <c r="C223" s="52"/>
      <c r="D223" s="52"/>
      <c r="E223" s="52"/>
      <c r="F223" s="90"/>
      <c r="G223" s="89"/>
      <c r="H223" s="89"/>
      <c r="I223" s="89"/>
      <c r="J223" s="91"/>
      <c r="K223" s="92"/>
      <c r="L223" s="156">
        <f>IF(K223=Organisatie!$E$20,1,0)</f>
        <v>0</v>
      </c>
      <c r="M223" s="156">
        <f>IF(K223=Organisatie!$D$21,1,0)</f>
        <v>0</v>
      </c>
      <c r="N223" s="156">
        <f>IF(K223=Organisatie!$D$22,1,0)</f>
        <v>0</v>
      </c>
      <c r="O223" s="156">
        <f>IF(K223=Organisatie!$D$23,1,0)</f>
        <v>0</v>
      </c>
      <c r="P223" s="156">
        <f t="shared" si="72"/>
        <v>0</v>
      </c>
      <c r="Q223" s="157">
        <f t="shared" si="73"/>
        <v>0</v>
      </c>
      <c r="R223" s="152">
        <f t="shared" si="74"/>
        <v>0</v>
      </c>
      <c r="S223" s="127"/>
      <c r="T223" s="153">
        <f t="shared" si="75"/>
        <v>0</v>
      </c>
      <c r="U223" s="154">
        <f t="shared" si="76"/>
        <v>0</v>
      </c>
      <c r="V223" s="155"/>
      <c r="W223" s="50">
        <f t="shared" si="58"/>
        <v>0</v>
      </c>
      <c r="X223" s="50">
        <f t="shared" si="59"/>
        <v>0</v>
      </c>
      <c r="Y223" s="31"/>
      <c r="Z223" s="22"/>
      <c r="AA223" s="37"/>
      <c r="AB223" s="31"/>
      <c r="AC223" s="50">
        <f t="shared" si="60"/>
        <v>0</v>
      </c>
      <c r="AD223" s="50">
        <f t="shared" si="61"/>
        <v>0</v>
      </c>
      <c r="AE223" s="50">
        <f t="shared" si="62"/>
        <v>0</v>
      </c>
      <c r="AF223" s="50">
        <f t="shared" si="63"/>
        <v>0</v>
      </c>
      <c r="AG223" s="50">
        <f t="shared" si="64"/>
        <v>0</v>
      </c>
      <c r="AH223" s="50">
        <f t="shared" si="65"/>
        <v>0</v>
      </c>
      <c r="AI223" s="50">
        <f t="shared" si="66"/>
        <v>0</v>
      </c>
      <c r="AJ223" s="50">
        <f t="shared" si="67"/>
        <v>0</v>
      </c>
      <c r="AK223" s="51">
        <f t="shared" si="68"/>
        <v>0</v>
      </c>
      <c r="AL223" s="37" t="str">
        <f t="shared" si="69"/>
        <v>Er ontbreken nog enkele gegevens!</v>
      </c>
      <c r="AM223" s="11"/>
      <c r="AN223" s="98">
        <f t="shared" si="70"/>
        <v>0</v>
      </c>
      <c r="AV223" s="20">
        <f t="shared" si="71"/>
        <v>0</v>
      </c>
      <c r="AW223" s="11"/>
    </row>
    <row r="224" spans="1:49" ht="15.75" customHeight="1" x14ac:dyDescent="0.2">
      <c r="A224" s="45">
        <f>SUM($AV$12:AV224)</f>
        <v>0</v>
      </c>
      <c r="B224" s="119"/>
      <c r="C224" s="52"/>
      <c r="D224" s="52"/>
      <c r="E224" s="52"/>
      <c r="F224" s="90"/>
      <c r="G224" s="89"/>
      <c r="H224" s="89"/>
      <c r="I224" s="89"/>
      <c r="J224" s="91"/>
      <c r="K224" s="92"/>
      <c r="L224" s="156">
        <f>IF(K224=Organisatie!$E$20,1,0)</f>
        <v>0</v>
      </c>
      <c r="M224" s="156">
        <f>IF(K224=Organisatie!$D$21,1,0)</f>
        <v>0</v>
      </c>
      <c r="N224" s="156">
        <f>IF(K224=Organisatie!$D$22,1,0)</f>
        <v>0</v>
      </c>
      <c r="O224" s="156">
        <f>IF(K224=Organisatie!$D$23,1,0)</f>
        <v>0</v>
      </c>
      <c r="P224" s="156">
        <f t="shared" si="72"/>
        <v>0</v>
      </c>
      <c r="Q224" s="157">
        <f t="shared" si="73"/>
        <v>0</v>
      </c>
      <c r="R224" s="152">
        <f t="shared" si="74"/>
        <v>0</v>
      </c>
      <c r="S224" s="127"/>
      <c r="T224" s="153">
        <f t="shared" si="75"/>
        <v>0</v>
      </c>
      <c r="U224" s="154">
        <f t="shared" si="76"/>
        <v>0</v>
      </c>
      <c r="V224" s="155"/>
      <c r="W224" s="50">
        <f t="shared" si="58"/>
        <v>0</v>
      </c>
      <c r="X224" s="50">
        <f t="shared" si="59"/>
        <v>0</v>
      </c>
      <c r="Y224" s="31"/>
      <c r="Z224" s="22"/>
      <c r="AA224" s="37"/>
      <c r="AB224" s="31"/>
      <c r="AC224" s="50">
        <f t="shared" si="60"/>
        <v>0</v>
      </c>
      <c r="AD224" s="50">
        <f t="shared" si="61"/>
        <v>0</v>
      </c>
      <c r="AE224" s="50">
        <f t="shared" si="62"/>
        <v>0</v>
      </c>
      <c r="AF224" s="50">
        <f t="shared" si="63"/>
        <v>0</v>
      </c>
      <c r="AG224" s="50">
        <f t="shared" si="64"/>
        <v>0</v>
      </c>
      <c r="AH224" s="50">
        <f t="shared" si="65"/>
        <v>0</v>
      </c>
      <c r="AI224" s="50">
        <f t="shared" si="66"/>
        <v>0</v>
      </c>
      <c r="AJ224" s="50">
        <f t="shared" si="67"/>
        <v>0</v>
      </c>
      <c r="AK224" s="51">
        <f t="shared" si="68"/>
        <v>0</v>
      </c>
      <c r="AL224" s="37" t="str">
        <f t="shared" si="69"/>
        <v>Er ontbreken nog enkele gegevens!</v>
      </c>
      <c r="AM224" s="11"/>
      <c r="AN224" s="98">
        <f t="shared" si="70"/>
        <v>0</v>
      </c>
      <c r="AV224" s="20">
        <f t="shared" si="71"/>
        <v>0</v>
      </c>
      <c r="AW224" s="11"/>
    </row>
    <row r="225" spans="1:49" ht="15.75" customHeight="1" x14ac:dyDescent="0.2">
      <c r="A225" s="45">
        <f>SUM($AV$12:AV225)</f>
        <v>0</v>
      </c>
      <c r="B225" s="119"/>
      <c r="C225" s="52"/>
      <c r="D225" s="52"/>
      <c r="E225" s="52"/>
      <c r="F225" s="90"/>
      <c r="G225" s="89"/>
      <c r="H225" s="89"/>
      <c r="I225" s="89"/>
      <c r="J225" s="91"/>
      <c r="K225" s="92"/>
      <c r="L225" s="156">
        <f>IF(K225=Organisatie!$E$20,1,0)</f>
        <v>0</v>
      </c>
      <c r="M225" s="156">
        <f>IF(K225=Organisatie!$D$21,1,0)</f>
        <v>0</v>
      </c>
      <c r="N225" s="156">
        <f>IF(K225=Organisatie!$D$22,1,0)</f>
        <v>0</v>
      </c>
      <c r="O225" s="156">
        <f>IF(K225=Organisatie!$D$23,1,0)</f>
        <v>0</v>
      </c>
      <c r="P225" s="156">
        <f t="shared" si="72"/>
        <v>0</v>
      </c>
      <c r="Q225" s="157">
        <f t="shared" si="73"/>
        <v>0</v>
      </c>
      <c r="R225" s="152">
        <f t="shared" si="74"/>
        <v>0</v>
      </c>
      <c r="S225" s="127"/>
      <c r="T225" s="153">
        <f t="shared" si="75"/>
        <v>0</v>
      </c>
      <c r="U225" s="154">
        <f t="shared" si="76"/>
        <v>0</v>
      </c>
      <c r="V225" s="155"/>
      <c r="W225" s="50">
        <f t="shared" si="58"/>
        <v>0</v>
      </c>
      <c r="X225" s="50">
        <f t="shared" si="59"/>
        <v>0</v>
      </c>
      <c r="Y225" s="31"/>
      <c r="Z225" s="22"/>
      <c r="AA225" s="37"/>
      <c r="AB225" s="31"/>
      <c r="AC225" s="50">
        <f t="shared" si="60"/>
        <v>0</v>
      </c>
      <c r="AD225" s="50">
        <f t="shared" si="61"/>
        <v>0</v>
      </c>
      <c r="AE225" s="50">
        <f t="shared" si="62"/>
        <v>0</v>
      </c>
      <c r="AF225" s="50">
        <f t="shared" si="63"/>
        <v>0</v>
      </c>
      <c r="AG225" s="50">
        <f t="shared" si="64"/>
        <v>0</v>
      </c>
      <c r="AH225" s="50">
        <f t="shared" si="65"/>
        <v>0</v>
      </c>
      <c r="AI225" s="50">
        <f t="shared" si="66"/>
        <v>0</v>
      </c>
      <c r="AJ225" s="50">
        <f t="shared" si="67"/>
        <v>0</v>
      </c>
      <c r="AK225" s="51">
        <f t="shared" si="68"/>
        <v>0</v>
      </c>
      <c r="AL225" s="37" t="str">
        <f t="shared" si="69"/>
        <v>Er ontbreken nog enkele gegevens!</v>
      </c>
      <c r="AM225" s="11"/>
      <c r="AN225" s="98">
        <f t="shared" si="70"/>
        <v>0</v>
      </c>
      <c r="AV225" s="20">
        <f t="shared" si="71"/>
        <v>0</v>
      </c>
      <c r="AW225" s="11"/>
    </row>
    <row r="226" spans="1:49" ht="15.75" customHeight="1" x14ac:dyDescent="0.2">
      <c r="A226" s="45">
        <f>SUM($AV$12:AV226)</f>
        <v>0</v>
      </c>
      <c r="B226" s="119"/>
      <c r="C226" s="52"/>
      <c r="D226" s="52"/>
      <c r="E226" s="52"/>
      <c r="F226" s="90"/>
      <c r="G226" s="89"/>
      <c r="H226" s="89"/>
      <c r="I226" s="89"/>
      <c r="J226" s="91"/>
      <c r="K226" s="92"/>
      <c r="L226" s="156">
        <f>IF(K226=Organisatie!$E$20,1,0)</f>
        <v>0</v>
      </c>
      <c r="M226" s="156">
        <f>IF(K226=Organisatie!$D$21,1,0)</f>
        <v>0</v>
      </c>
      <c r="N226" s="156">
        <f>IF(K226=Organisatie!$D$22,1,0)</f>
        <v>0</v>
      </c>
      <c r="O226" s="156">
        <f>IF(K226=Organisatie!$D$23,1,0)</f>
        <v>0</v>
      </c>
      <c r="P226" s="156">
        <f t="shared" si="72"/>
        <v>0</v>
      </c>
      <c r="Q226" s="157">
        <f t="shared" si="73"/>
        <v>0</v>
      </c>
      <c r="R226" s="152">
        <f t="shared" si="74"/>
        <v>0</v>
      </c>
      <c r="S226" s="127"/>
      <c r="T226" s="153">
        <f t="shared" si="75"/>
        <v>0</v>
      </c>
      <c r="U226" s="154">
        <f t="shared" si="76"/>
        <v>0</v>
      </c>
      <c r="V226" s="155"/>
      <c r="W226" s="50">
        <f t="shared" si="58"/>
        <v>0</v>
      </c>
      <c r="X226" s="50">
        <f t="shared" si="59"/>
        <v>0</v>
      </c>
      <c r="Y226" s="31"/>
      <c r="Z226" s="22"/>
      <c r="AA226" s="37"/>
      <c r="AB226" s="31"/>
      <c r="AC226" s="50">
        <f t="shared" si="60"/>
        <v>0</v>
      </c>
      <c r="AD226" s="50">
        <f t="shared" si="61"/>
        <v>0</v>
      </c>
      <c r="AE226" s="50">
        <f t="shared" si="62"/>
        <v>0</v>
      </c>
      <c r="AF226" s="50">
        <f t="shared" si="63"/>
        <v>0</v>
      </c>
      <c r="AG226" s="50">
        <f t="shared" si="64"/>
        <v>0</v>
      </c>
      <c r="AH226" s="50">
        <f t="shared" si="65"/>
        <v>0</v>
      </c>
      <c r="AI226" s="50">
        <f t="shared" si="66"/>
        <v>0</v>
      </c>
      <c r="AJ226" s="50">
        <f t="shared" si="67"/>
        <v>0</v>
      </c>
      <c r="AK226" s="51">
        <f t="shared" si="68"/>
        <v>0</v>
      </c>
      <c r="AL226" s="37" t="str">
        <f t="shared" si="69"/>
        <v>Er ontbreken nog enkele gegevens!</v>
      </c>
      <c r="AM226" s="11"/>
      <c r="AN226" s="98">
        <f t="shared" si="70"/>
        <v>0</v>
      </c>
      <c r="AV226" s="20">
        <f t="shared" si="71"/>
        <v>0</v>
      </c>
      <c r="AW226" s="11"/>
    </row>
    <row r="227" spans="1:49" ht="15.75" customHeight="1" x14ac:dyDescent="0.2">
      <c r="A227" s="45">
        <f>SUM($AV$12:AV227)</f>
        <v>0</v>
      </c>
      <c r="B227" s="119"/>
      <c r="C227" s="52"/>
      <c r="D227" s="52"/>
      <c r="E227" s="52"/>
      <c r="F227" s="90"/>
      <c r="G227" s="89"/>
      <c r="H227" s="89"/>
      <c r="I227" s="89"/>
      <c r="J227" s="91"/>
      <c r="K227" s="92"/>
      <c r="L227" s="156">
        <f>IF(K227=Organisatie!$E$20,1,0)</f>
        <v>0</v>
      </c>
      <c r="M227" s="156">
        <f>IF(K227=Organisatie!$D$21,1,0)</f>
        <v>0</v>
      </c>
      <c r="N227" s="156">
        <f>IF(K227=Organisatie!$D$22,1,0)</f>
        <v>0</v>
      </c>
      <c r="O227" s="156">
        <f>IF(K227=Organisatie!$D$23,1,0)</f>
        <v>0</v>
      </c>
      <c r="P227" s="156">
        <f t="shared" si="72"/>
        <v>0</v>
      </c>
      <c r="Q227" s="157">
        <f t="shared" si="73"/>
        <v>0</v>
      </c>
      <c r="R227" s="152">
        <f t="shared" si="74"/>
        <v>0</v>
      </c>
      <c r="S227" s="127"/>
      <c r="T227" s="153">
        <f t="shared" si="75"/>
        <v>0</v>
      </c>
      <c r="U227" s="154">
        <f t="shared" si="76"/>
        <v>0</v>
      </c>
      <c r="V227" s="155"/>
      <c r="W227" s="50">
        <f t="shared" si="58"/>
        <v>0</v>
      </c>
      <c r="X227" s="50">
        <f t="shared" si="59"/>
        <v>0</v>
      </c>
      <c r="Y227" s="31"/>
      <c r="Z227" s="22"/>
      <c r="AA227" s="37"/>
      <c r="AB227" s="31"/>
      <c r="AC227" s="50">
        <f t="shared" si="60"/>
        <v>0</v>
      </c>
      <c r="AD227" s="50">
        <f t="shared" si="61"/>
        <v>0</v>
      </c>
      <c r="AE227" s="50">
        <f t="shared" si="62"/>
        <v>0</v>
      </c>
      <c r="AF227" s="50">
        <f t="shared" si="63"/>
        <v>0</v>
      </c>
      <c r="AG227" s="50">
        <f t="shared" si="64"/>
        <v>0</v>
      </c>
      <c r="AH227" s="50">
        <f t="shared" si="65"/>
        <v>0</v>
      </c>
      <c r="AI227" s="50">
        <f t="shared" si="66"/>
        <v>0</v>
      </c>
      <c r="AJ227" s="50">
        <f t="shared" si="67"/>
        <v>0</v>
      </c>
      <c r="AK227" s="51">
        <f t="shared" si="68"/>
        <v>0</v>
      </c>
      <c r="AL227" s="37" t="str">
        <f t="shared" si="69"/>
        <v>Er ontbreken nog enkele gegevens!</v>
      </c>
      <c r="AM227" s="11"/>
      <c r="AN227" s="98">
        <f t="shared" si="70"/>
        <v>0</v>
      </c>
      <c r="AV227" s="20">
        <f t="shared" si="71"/>
        <v>0</v>
      </c>
      <c r="AW227" s="11"/>
    </row>
    <row r="228" spans="1:49" ht="15.75" customHeight="1" x14ac:dyDescent="0.2">
      <c r="A228" s="45">
        <f>SUM($AV$12:AV228)</f>
        <v>0</v>
      </c>
      <c r="B228" s="119"/>
      <c r="C228" s="52"/>
      <c r="D228" s="52"/>
      <c r="E228" s="52"/>
      <c r="F228" s="90"/>
      <c r="G228" s="89"/>
      <c r="H228" s="89"/>
      <c r="I228" s="89"/>
      <c r="J228" s="91"/>
      <c r="K228" s="92"/>
      <c r="L228" s="156">
        <f>IF(K228=Organisatie!$E$20,1,0)</f>
        <v>0</v>
      </c>
      <c r="M228" s="156">
        <f>IF(K228=Organisatie!$D$21,1,0)</f>
        <v>0</v>
      </c>
      <c r="N228" s="156">
        <f>IF(K228=Organisatie!$D$22,1,0)</f>
        <v>0</v>
      </c>
      <c r="O228" s="156">
        <f>IF(K228=Organisatie!$D$23,1,0)</f>
        <v>0</v>
      </c>
      <c r="P228" s="156">
        <f t="shared" si="72"/>
        <v>0</v>
      </c>
      <c r="Q228" s="157">
        <f t="shared" si="73"/>
        <v>0</v>
      </c>
      <c r="R228" s="152">
        <f t="shared" si="74"/>
        <v>0</v>
      </c>
      <c r="S228" s="127"/>
      <c r="T228" s="153">
        <f t="shared" si="75"/>
        <v>0</v>
      </c>
      <c r="U228" s="154">
        <f t="shared" si="76"/>
        <v>0</v>
      </c>
      <c r="V228" s="155"/>
      <c r="W228" s="50">
        <f t="shared" si="58"/>
        <v>0</v>
      </c>
      <c r="X228" s="50">
        <f t="shared" si="59"/>
        <v>0</v>
      </c>
      <c r="Y228" s="31"/>
      <c r="Z228" s="22"/>
      <c r="AA228" s="37"/>
      <c r="AB228" s="31"/>
      <c r="AC228" s="50">
        <f t="shared" si="60"/>
        <v>0</v>
      </c>
      <c r="AD228" s="50">
        <f t="shared" si="61"/>
        <v>0</v>
      </c>
      <c r="AE228" s="50">
        <f t="shared" si="62"/>
        <v>0</v>
      </c>
      <c r="AF228" s="50">
        <f t="shared" si="63"/>
        <v>0</v>
      </c>
      <c r="AG228" s="50">
        <f t="shared" si="64"/>
        <v>0</v>
      </c>
      <c r="AH228" s="50">
        <f t="shared" si="65"/>
        <v>0</v>
      </c>
      <c r="AI228" s="50">
        <f t="shared" si="66"/>
        <v>0</v>
      </c>
      <c r="AJ228" s="50">
        <f t="shared" si="67"/>
        <v>0</v>
      </c>
      <c r="AK228" s="51">
        <f t="shared" si="68"/>
        <v>0</v>
      </c>
      <c r="AL228" s="37" t="str">
        <f t="shared" si="69"/>
        <v>Er ontbreken nog enkele gegevens!</v>
      </c>
      <c r="AM228" s="11"/>
      <c r="AN228" s="98">
        <f t="shared" si="70"/>
        <v>0</v>
      </c>
      <c r="AV228" s="20">
        <f t="shared" si="71"/>
        <v>0</v>
      </c>
      <c r="AW228" s="11"/>
    </row>
    <row r="229" spans="1:49" ht="15.75" customHeight="1" x14ac:dyDescent="0.2">
      <c r="A229" s="45">
        <f>SUM($AV$12:AV229)</f>
        <v>0</v>
      </c>
      <c r="B229" s="119"/>
      <c r="C229" s="52"/>
      <c r="D229" s="52"/>
      <c r="E229" s="52"/>
      <c r="F229" s="90"/>
      <c r="G229" s="89"/>
      <c r="H229" s="89"/>
      <c r="I229" s="89"/>
      <c r="J229" s="91"/>
      <c r="K229" s="92"/>
      <c r="L229" s="156">
        <f>IF(K229=Organisatie!$E$20,1,0)</f>
        <v>0</v>
      </c>
      <c r="M229" s="156">
        <f>IF(K229=Organisatie!$D$21,1,0)</f>
        <v>0</v>
      </c>
      <c r="N229" s="156">
        <f>IF(K229=Organisatie!$D$22,1,0)</f>
        <v>0</v>
      </c>
      <c r="O229" s="156">
        <f>IF(K229=Organisatie!$D$23,1,0)</f>
        <v>0</v>
      </c>
      <c r="P229" s="156">
        <f t="shared" si="72"/>
        <v>0</v>
      </c>
      <c r="Q229" s="157">
        <f t="shared" si="73"/>
        <v>0</v>
      </c>
      <c r="R229" s="152">
        <f t="shared" si="74"/>
        <v>0</v>
      </c>
      <c r="S229" s="127"/>
      <c r="T229" s="153">
        <f t="shared" si="75"/>
        <v>0</v>
      </c>
      <c r="U229" s="154">
        <f t="shared" si="76"/>
        <v>0</v>
      </c>
      <c r="V229" s="155"/>
      <c r="W229" s="50">
        <f t="shared" si="58"/>
        <v>0</v>
      </c>
      <c r="X229" s="50">
        <f t="shared" si="59"/>
        <v>0</v>
      </c>
      <c r="Y229" s="31"/>
      <c r="Z229" s="22"/>
      <c r="AA229" s="37"/>
      <c r="AB229" s="31"/>
      <c r="AC229" s="50">
        <f t="shared" si="60"/>
        <v>0</v>
      </c>
      <c r="AD229" s="50">
        <f t="shared" si="61"/>
        <v>0</v>
      </c>
      <c r="AE229" s="50">
        <f t="shared" si="62"/>
        <v>0</v>
      </c>
      <c r="AF229" s="50">
        <f t="shared" si="63"/>
        <v>0</v>
      </c>
      <c r="AG229" s="50">
        <f t="shared" si="64"/>
        <v>0</v>
      </c>
      <c r="AH229" s="50">
        <f t="shared" si="65"/>
        <v>0</v>
      </c>
      <c r="AI229" s="50">
        <f t="shared" si="66"/>
        <v>0</v>
      </c>
      <c r="AJ229" s="50">
        <f t="shared" si="67"/>
        <v>0</v>
      </c>
      <c r="AK229" s="51">
        <f t="shared" si="68"/>
        <v>0</v>
      </c>
      <c r="AL229" s="37" t="str">
        <f t="shared" si="69"/>
        <v>Er ontbreken nog enkele gegevens!</v>
      </c>
      <c r="AM229" s="11"/>
      <c r="AN229" s="98">
        <f t="shared" si="70"/>
        <v>0</v>
      </c>
      <c r="AV229" s="20">
        <f t="shared" si="71"/>
        <v>0</v>
      </c>
      <c r="AW229" s="11"/>
    </row>
    <row r="230" spans="1:49" ht="15.75" customHeight="1" x14ac:dyDescent="0.2">
      <c r="A230" s="45">
        <f>SUM($AV$12:AV230)</f>
        <v>0</v>
      </c>
      <c r="B230" s="119"/>
      <c r="C230" s="52"/>
      <c r="D230" s="52"/>
      <c r="E230" s="52"/>
      <c r="F230" s="90"/>
      <c r="G230" s="89"/>
      <c r="H230" s="89"/>
      <c r="I230" s="89"/>
      <c r="J230" s="91"/>
      <c r="K230" s="92"/>
      <c r="L230" s="156">
        <f>IF(K230=Organisatie!$E$20,1,0)</f>
        <v>0</v>
      </c>
      <c r="M230" s="156">
        <f>IF(K230=Organisatie!$D$21,1,0)</f>
        <v>0</v>
      </c>
      <c r="N230" s="156">
        <f>IF(K230=Organisatie!$D$22,1,0)</f>
        <v>0</v>
      </c>
      <c r="O230" s="156">
        <f>IF(K230=Organisatie!$D$23,1,0)</f>
        <v>0</v>
      </c>
      <c r="P230" s="156">
        <f t="shared" si="72"/>
        <v>0</v>
      </c>
      <c r="Q230" s="157">
        <f t="shared" si="73"/>
        <v>0</v>
      </c>
      <c r="R230" s="152">
        <f t="shared" si="74"/>
        <v>0</v>
      </c>
      <c r="S230" s="127"/>
      <c r="T230" s="153">
        <f t="shared" si="75"/>
        <v>0</v>
      </c>
      <c r="U230" s="154">
        <f t="shared" si="76"/>
        <v>0</v>
      </c>
      <c r="V230" s="155"/>
      <c r="W230" s="50">
        <f t="shared" si="58"/>
        <v>0</v>
      </c>
      <c r="X230" s="50">
        <f t="shared" si="59"/>
        <v>0</v>
      </c>
      <c r="Y230" s="31"/>
      <c r="Z230" s="22"/>
      <c r="AA230" s="37"/>
      <c r="AB230" s="31"/>
      <c r="AC230" s="50">
        <f t="shared" si="60"/>
        <v>0</v>
      </c>
      <c r="AD230" s="50">
        <f t="shared" si="61"/>
        <v>0</v>
      </c>
      <c r="AE230" s="50">
        <f t="shared" si="62"/>
        <v>0</v>
      </c>
      <c r="AF230" s="50">
        <f t="shared" si="63"/>
        <v>0</v>
      </c>
      <c r="AG230" s="50">
        <f t="shared" si="64"/>
        <v>0</v>
      </c>
      <c r="AH230" s="50">
        <f t="shared" si="65"/>
        <v>0</v>
      </c>
      <c r="AI230" s="50">
        <f t="shared" si="66"/>
        <v>0</v>
      </c>
      <c r="AJ230" s="50">
        <f t="shared" si="67"/>
        <v>0</v>
      </c>
      <c r="AK230" s="51">
        <f t="shared" si="68"/>
        <v>0</v>
      </c>
      <c r="AL230" s="37" t="str">
        <f t="shared" si="69"/>
        <v>Er ontbreken nog enkele gegevens!</v>
      </c>
      <c r="AM230" s="11"/>
      <c r="AN230" s="98">
        <f t="shared" si="70"/>
        <v>0</v>
      </c>
      <c r="AV230" s="20">
        <f t="shared" si="71"/>
        <v>0</v>
      </c>
      <c r="AW230" s="11"/>
    </row>
    <row r="231" spans="1:49" ht="15.75" customHeight="1" x14ac:dyDescent="0.2">
      <c r="A231" s="45">
        <f>SUM($AV$12:AV231)</f>
        <v>0</v>
      </c>
      <c r="B231" s="119"/>
      <c r="C231" s="52"/>
      <c r="D231" s="52"/>
      <c r="E231" s="52"/>
      <c r="F231" s="90"/>
      <c r="G231" s="89"/>
      <c r="H231" s="89"/>
      <c r="I231" s="89"/>
      <c r="J231" s="91"/>
      <c r="K231" s="92"/>
      <c r="L231" s="156">
        <f>IF(K231=Organisatie!$E$20,1,0)</f>
        <v>0</v>
      </c>
      <c r="M231" s="156">
        <f>IF(K231=Organisatie!$D$21,1,0)</f>
        <v>0</v>
      </c>
      <c r="N231" s="156">
        <f>IF(K231=Organisatie!$D$22,1,0)</f>
        <v>0</v>
      </c>
      <c r="O231" s="156">
        <f>IF(K231=Organisatie!$D$23,1,0)</f>
        <v>0</v>
      </c>
      <c r="P231" s="156">
        <f t="shared" si="72"/>
        <v>0</v>
      </c>
      <c r="Q231" s="157">
        <f t="shared" si="73"/>
        <v>0</v>
      </c>
      <c r="R231" s="152">
        <f t="shared" si="74"/>
        <v>0</v>
      </c>
      <c r="S231" s="127"/>
      <c r="T231" s="153">
        <f t="shared" si="75"/>
        <v>0</v>
      </c>
      <c r="U231" s="154">
        <f t="shared" si="76"/>
        <v>0</v>
      </c>
      <c r="V231" s="155"/>
      <c r="W231" s="50">
        <f t="shared" si="58"/>
        <v>0</v>
      </c>
      <c r="X231" s="50">
        <f t="shared" si="59"/>
        <v>0</v>
      </c>
      <c r="Y231" s="31"/>
      <c r="Z231" s="22"/>
      <c r="AA231" s="37"/>
      <c r="AB231" s="31"/>
      <c r="AC231" s="50">
        <f t="shared" si="60"/>
        <v>0</v>
      </c>
      <c r="AD231" s="50">
        <f t="shared" si="61"/>
        <v>0</v>
      </c>
      <c r="AE231" s="50">
        <f t="shared" si="62"/>
        <v>0</v>
      </c>
      <c r="AF231" s="50">
        <f t="shared" si="63"/>
        <v>0</v>
      </c>
      <c r="AG231" s="50">
        <f t="shared" si="64"/>
        <v>0</v>
      </c>
      <c r="AH231" s="50">
        <f t="shared" si="65"/>
        <v>0</v>
      </c>
      <c r="AI231" s="50">
        <f t="shared" si="66"/>
        <v>0</v>
      </c>
      <c r="AJ231" s="50">
        <f t="shared" si="67"/>
        <v>0</v>
      </c>
      <c r="AK231" s="51">
        <f t="shared" si="68"/>
        <v>0</v>
      </c>
      <c r="AL231" s="37" t="str">
        <f t="shared" si="69"/>
        <v>Er ontbreken nog enkele gegevens!</v>
      </c>
      <c r="AM231" s="11"/>
      <c r="AN231" s="98">
        <f t="shared" si="70"/>
        <v>0</v>
      </c>
      <c r="AV231" s="20">
        <f t="shared" si="71"/>
        <v>0</v>
      </c>
      <c r="AW231" s="11"/>
    </row>
    <row r="232" spans="1:49" ht="15.75" customHeight="1" x14ac:dyDescent="0.2">
      <c r="A232" s="45">
        <f>SUM($AV$12:AV232)</f>
        <v>0</v>
      </c>
      <c r="B232" s="119"/>
      <c r="C232" s="52"/>
      <c r="D232" s="52"/>
      <c r="E232" s="52"/>
      <c r="F232" s="90"/>
      <c r="G232" s="89"/>
      <c r="H232" s="89"/>
      <c r="I232" s="89"/>
      <c r="J232" s="91"/>
      <c r="K232" s="92"/>
      <c r="L232" s="156">
        <f>IF(K232=Organisatie!$E$20,1,0)</f>
        <v>0</v>
      </c>
      <c r="M232" s="156">
        <f>IF(K232=Organisatie!$D$21,1,0)</f>
        <v>0</v>
      </c>
      <c r="N232" s="156">
        <f>IF(K232=Organisatie!$D$22,1,0)</f>
        <v>0</v>
      </c>
      <c r="O232" s="156">
        <f>IF(K232=Organisatie!$D$23,1,0)</f>
        <v>0</v>
      </c>
      <c r="P232" s="156">
        <f t="shared" si="72"/>
        <v>0</v>
      </c>
      <c r="Q232" s="157">
        <f t="shared" si="73"/>
        <v>0</v>
      </c>
      <c r="R232" s="152">
        <f t="shared" si="74"/>
        <v>0</v>
      </c>
      <c r="S232" s="127"/>
      <c r="T232" s="153">
        <f t="shared" si="75"/>
        <v>0</v>
      </c>
      <c r="U232" s="154">
        <f t="shared" si="76"/>
        <v>0</v>
      </c>
      <c r="V232" s="155"/>
      <c r="W232" s="50">
        <f t="shared" si="58"/>
        <v>0</v>
      </c>
      <c r="X232" s="50">
        <f t="shared" si="59"/>
        <v>0</v>
      </c>
      <c r="Y232" s="31"/>
      <c r="Z232" s="22"/>
      <c r="AA232" s="37"/>
      <c r="AB232" s="31"/>
      <c r="AC232" s="50">
        <f t="shared" si="60"/>
        <v>0</v>
      </c>
      <c r="AD232" s="50">
        <f t="shared" si="61"/>
        <v>0</v>
      </c>
      <c r="AE232" s="50">
        <f t="shared" si="62"/>
        <v>0</v>
      </c>
      <c r="AF232" s="50">
        <f t="shared" si="63"/>
        <v>0</v>
      </c>
      <c r="AG232" s="50">
        <f t="shared" si="64"/>
        <v>0</v>
      </c>
      <c r="AH232" s="50">
        <f t="shared" si="65"/>
        <v>0</v>
      </c>
      <c r="AI232" s="50">
        <f t="shared" si="66"/>
        <v>0</v>
      </c>
      <c r="AJ232" s="50">
        <f t="shared" si="67"/>
        <v>0</v>
      </c>
      <c r="AK232" s="51">
        <f t="shared" si="68"/>
        <v>0</v>
      </c>
      <c r="AL232" s="37" t="str">
        <f t="shared" si="69"/>
        <v>Er ontbreken nog enkele gegevens!</v>
      </c>
      <c r="AM232" s="11"/>
      <c r="AN232" s="98">
        <f t="shared" si="70"/>
        <v>0</v>
      </c>
      <c r="AV232" s="20">
        <f t="shared" si="71"/>
        <v>0</v>
      </c>
      <c r="AW232" s="11"/>
    </row>
    <row r="233" spans="1:49" ht="15.75" customHeight="1" x14ac:dyDescent="0.2">
      <c r="A233" s="45">
        <f>SUM($AV$12:AV233)</f>
        <v>0</v>
      </c>
      <c r="B233" s="119"/>
      <c r="C233" s="52"/>
      <c r="D233" s="52"/>
      <c r="E233" s="52"/>
      <c r="F233" s="90"/>
      <c r="G233" s="89"/>
      <c r="H233" s="89"/>
      <c r="I233" s="89"/>
      <c r="J233" s="91"/>
      <c r="K233" s="92"/>
      <c r="L233" s="156">
        <f>IF(K233=Organisatie!$E$20,1,0)</f>
        <v>0</v>
      </c>
      <c r="M233" s="156">
        <f>IF(K233=Organisatie!$D$21,1,0)</f>
        <v>0</v>
      </c>
      <c r="N233" s="156">
        <f>IF(K233=Organisatie!$D$22,1,0)</f>
        <v>0</v>
      </c>
      <c r="O233" s="156">
        <f>IF(K233=Organisatie!$D$23,1,0)</f>
        <v>0</v>
      </c>
      <c r="P233" s="156">
        <f t="shared" si="72"/>
        <v>0</v>
      </c>
      <c r="Q233" s="157">
        <f t="shared" si="73"/>
        <v>0</v>
      </c>
      <c r="R233" s="152">
        <f t="shared" si="74"/>
        <v>0</v>
      </c>
      <c r="S233" s="127"/>
      <c r="T233" s="153">
        <f t="shared" si="75"/>
        <v>0</v>
      </c>
      <c r="U233" s="154">
        <f t="shared" si="76"/>
        <v>0</v>
      </c>
      <c r="V233" s="155"/>
      <c r="W233" s="50">
        <f t="shared" si="58"/>
        <v>0</v>
      </c>
      <c r="X233" s="50">
        <f t="shared" si="59"/>
        <v>0</v>
      </c>
      <c r="Y233" s="31"/>
      <c r="Z233" s="22"/>
      <c r="AA233" s="37"/>
      <c r="AB233" s="31"/>
      <c r="AC233" s="50">
        <f t="shared" si="60"/>
        <v>0</v>
      </c>
      <c r="AD233" s="50">
        <f t="shared" si="61"/>
        <v>0</v>
      </c>
      <c r="AE233" s="50">
        <f t="shared" si="62"/>
        <v>0</v>
      </c>
      <c r="AF233" s="50">
        <f t="shared" si="63"/>
        <v>0</v>
      </c>
      <c r="AG233" s="50">
        <f t="shared" si="64"/>
        <v>0</v>
      </c>
      <c r="AH233" s="50">
        <f t="shared" si="65"/>
        <v>0</v>
      </c>
      <c r="AI233" s="50">
        <f t="shared" si="66"/>
        <v>0</v>
      </c>
      <c r="AJ233" s="50">
        <f t="shared" si="67"/>
        <v>0</v>
      </c>
      <c r="AK233" s="51">
        <f t="shared" si="68"/>
        <v>0</v>
      </c>
      <c r="AL233" s="37" t="str">
        <f t="shared" si="69"/>
        <v>Er ontbreken nog enkele gegevens!</v>
      </c>
      <c r="AM233" s="11"/>
      <c r="AN233" s="98">
        <f t="shared" si="70"/>
        <v>0</v>
      </c>
      <c r="AV233" s="20">
        <f t="shared" si="71"/>
        <v>0</v>
      </c>
      <c r="AW233" s="11"/>
    </row>
    <row r="234" spans="1:49" ht="15.75" customHeight="1" x14ac:dyDescent="0.2">
      <c r="A234" s="45">
        <f>SUM($AV$12:AV234)</f>
        <v>0</v>
      </c>
      <c r="B234" s="119"/>
      <c r="C234" s="52"/>
      <c r="D234" s="52"/>
      <c r="E234" s="52"/>
      <c r="F234" s="90"/>
      <c r="G234" s="89"/>
      <c r="H234" s="89"/>
      <c r="I234" s="89"/>
      <c r="J234" s="91"/>
      <c r="K234" s="92"/>
      <c r="L234" s="156">
        <f>IF(K234=Organisatie!$E$20,1,0)</f>
        <v>0</v>
      </c>
      <c r="M234" s="156">
        <f>IF(K234=Organisatie!$D$21,1,0)</f>
        <v>0</v>
      </c>
      <c r="N234" s="156">
        <f>IF(K234=Organisatie!$D$22,1,0)</f>
        <v>0</v>
      </c>
      <c r="O234" s="156">
        <f>IF(K234=Organisatie!$D$23,1,0)</f>
        <v>0</v>
      </c>
      <c r="P234" s="156">
        <f t="shared" si="72"/>
        <v>0</v>
      </c>
      <c r="Q234" s="157">
        <f t="shared" si="73"/>
        <v>0</v>
      </c>
      <c r="R234" s="152">
        <f t="shared" si="74"/>
        <v>0</v>
      </c>
      <c r="S234" s="127"/>
      <c r="T234" s="153">
        <f t="shared" si="75"/>
        <v>0</v>
      </c>
      <c r="U234" s="154">
        <f t="shared" si="76"/>
        <v>0</v>
      </c>
      <c r="V234" s="155"/>
      <c r="W234" s="50">
        <f t="shared" si="58"/>
        <v>0</v>
      </c>
      <c r="X234" s="50">
        <f t="shared" si="59"/>
        <v>0</v>
      </c>
      <c r="Y234" s="31"/>
      <c r="Z234" s="22"/>
      <c r="AA234" s="37"/>
      <c r="AB234" s="31"/>
      <c r="AC234" s="50">
        <f t="shared" si="60"/>
        <v>0</v>
      </c>
      <c r="AD234" s="50">
        <f t="shared" si="61"/>
        <v>0</v>
      </c>
      <c r="AE234" s="50">
        <f t="shared" si="62"/>
        <v>0</v>
      </c>
      <c r="AF234" s="50">
        <f t="shared" si="63"/>
        <v>0</v>
      </c>
      <c r="AG234" s="50">
        <f t="shared" si="64"/>
        <v>0</v>
      </c>
      <c r="AH234" s="50">
        <f t="shared" si="65"/>
        <v>0</v>
      </c>
      <c r="AI234" s="50">
        <f t="shared" si="66"/>
        <v>0</v>
      </c>
      <c r="AJ234" s="50">
        <f t="shared" si="67"/>
        <v>0</v>
      </c>
      <c r="AK234" s="51">
        <f t="shared" si="68"/>
        <v>0</v>
      </c>
      <c r="AL234" s="37" t="str">
        <f t="shared" si="69"/>
        <v>Er ontbreken nog enkele gegevens!</v>
      </c>
      <c r="AM234" s="11"/>
      <c r="AN234" s="98">
        <f t="shared" si="70"/>
        <v>0</v>
      </c>
      <c r="AV234" s="20">
        <f t="shared" si="71"/>
        <v>0</v>
      </c>
      <c r="AW234" s="11"/>
    </row>
    <row r="235" spans="1:49" ht="15.75" customHeight="1" x14ac:dyDescent="0.2">
      <c r="A235" s="45">
        <f>SUM($AV$12:AV235)</f>
        <v>0</v>
      </c>
      <c r="B235" s="119"/>
      <c r="C235" s="52"/>
      <c r="D235" s="52"/>
      <c r="E235" s="52"/>
      <c r="F235" s="90"/>
      <c r="G235" s="89"/>
      <c r="H235" s="89"/>
      <c r="I235" s="89"/>
      <c r="J235" s="91"/>
      <c r="K235" s="92"/>
      <c r="L235" s="156">
        <f>IF(K235=Organisatie!$E$20,1,0)</f>
        <v>0</v>
      </c>
      <c r="M235" s="156">
        <f>IF(K235=Organisatie!$D$21,1,0)</f>
        <v>0</v>
      </c>
      <c r="N235" s="156">
        <f>IF(K235=Organisatie!$D$22,1,0)</f>
        <v>0</v>
      </c>
      <c r="O235" s="156">
        <f>IF(K235=Organisatie!$D$23,1,0)</f>
        <v>0</v>
      </c>
      <c r="P235" s="156">
        <f t="shared" si="72"/>
        <v>0</v>
      </c>
      <c r="Q235" s="157">
        <f t="shared" si="73"/>
        <v>0</v>
      </c>
      <c r="R235" s="152">
        <f t="shared" si="74"/>
        <v>0</v>
      </c>
      <c r="S235" s="127"/>
      <c r="T235" s="153">
        <f t="shared" si="75"/>
        <v>0</v>
      </c>
      <c r="U235" s="154">
        <f t="shared" si="76"/>
        <v>0</v>
      </c>
      <c r="V235" s="155"/>
      <c r="W235" s="50">
        <f t="shared" si="58"/>
        <v>0</v>
      </c>
      <c r="X235" s="50">
        <f t="shared" si="59"/>
        <v>0</v>
      </c>
      <c r="Y235" s="31"/>
      <c r="Z235" s="22"/>
      <c r="AA235" s="37"/>
      <c r="AB235" s="31"/>
      <c r="AC235" s="50">
        <f t="shared" si="60"/>
        <v>0</v>
      </c>
      <c r="AD235" s="50">
        <f t="shared" si="61"/>
        <v>0</v>
      </c>
      <c r="AE235" s="50">
        <f t="shared" si="62"/>
        <v>0</v>
      </c>
      <c r="AF235" s="50">
        <f t="shared" si="63"/>
        <v>0</v>
      </c>
      <c r="AG235" s="50">
        <f t="shared" si="64"/>
        <v>0</v>
      </c>
      <c r="AH235" s="50">
        <f t="shared" si="65"/>
        <v>0</v>
      </c>
      <c r="AI235" s="50">
        <f t="shared" si="66"/>
        <v>0</v>
      </c>
      <c r="AJ235" s="50">
        <f t="shared" si="67"/>
        <v>0</v>
      </c>
      <c r="AK235" s="51">
        <f t="shared" si="68"/>
        <v>0</v>
      </c>
      <c r="AL235" s="37" t="str">
        <f t="shared" si="69"/>
        <v>Er ontbreken nog enkele gegevens!</v>
      </c>
      <c r="AM235" s="11"/>
      <c r="AN235" s="98">
        <f t="shared" si="70"/>
        <v>0</v>
      </c>
      <c r="AV235" s="20">
        <f t="shared" si="71"/>
        <v>0</v>
      </c>
      <c r="AW235" s="11"/>
    </row>
    <row r="236" spans="1:49" ht="15.75" customHeight="1" x14ac:dyDescent="0.2">
      <c r="A236" s="45">
        <f>SUM($AV$12:AV236)</f>
        <v>0</v>
      </c>
      <c r="B236" s="119"/>
      <c r="C236" s="52"/>
      <c r="D236" s="52"/>
      <c r="E236" s="52"/>
      <c r="F236" s="90"/>
      <c r="G236" s="89"/>
      <c r="H236" s="89"/>
      <c r="I236" s="89"/>
      <c r="J236" s="91"/>
      <c r="K236" s="92"/>
      <c r="L236" s="156">
        <f>IF(K236=Organisatie!$E$20,1,0)</f>
        <v>0</v>
      </c>
      <c r="M236" s="156">
        <f>IF(K236=Organisatie!$D$21,1,0)</f>
        <v>0</v>
      </c>
      <c r="N236" s="156">
        <f>IF(K236=Organisatie!$D$22,1,0)</f>
        <v>0</v>
      </c>
      <c r="O236" s="156">
        <f>IF(K236=Organisatie!$D$23,1,0)</f>
        <v>0</v>
      </c>
      <c r="P236" s="156">
        <f t="shared" si="72"/>
        <v>0</v>
      </c>
      <c r="Q236" s="157">
        <f t="shared" si="73"/>
        <v>0</v>
      </c>
      <c r="R236" s="152">
        <f t="shared" si="74"/>
        <v>0</v>
      </c>
      <c r="S236" s="127"/>
      <c r="T236" s="153">
        <f t="shared" si="75"/>
        <v>0</v>
      </c>
      <c r="U236" s="154">
        <f t="shared" si="76"/>
        <v>0</v>
      </c>
      <c r="V236" s="155"/>
      <c r="W236" s="50">
        <f t="shared" si="58"/>
        <v>0</v>
      </c>
      <c r="X236" s="50">
        <f t="shared" si="59"/>
        <v>0</v>
      </c>
      <c r="Y236" s="31"/>
      <c r="Z236" s="22"/>
      <c r="AA236" s="37"/>
      <c r="AB236" s="31"/>
      <c r="AC236" s="50">
        <f t="shared" si="60"/>
        <v>0</v>
      </c>
      <c r="AD236" s="50">
        <f t="shared" si="61"/>
        <v>0</v>
      </c>
      <c r="AE236" s="50">
        <f t="shared" si="62"/>
        <v>0</v>
      </c>
      <c r="AF236" s="50">
        <f t="shared" si="63"/>
        <v>0</v>
      </c>
      <c r="AG236" s="50">
        <f t="shared" si="64"/>
        <v>0</v>
      </c>
      <c r="AH236" s="50">
        <f t="shared" si="65"/>
        <v>0</v>
      </c>
      <c r="AI236" s="50">
        <f t="shared" si="66"/>
        <v>0</v>
      </c>
      <c r="AJ236" s="50">
        <f t="shared" si="67"/>
        <v>0</v>
      </c>
      <c r="AK236" s="51">
        <f t="shared" si="68"/>
        <v>0</v>
      </c>
      <c r="AL236" s="37" t="str">
        <f t="shared" si="69"/>
        <v>Er ontbreken nog enkele gegevens!</v>
      </c>
      <c r="AM236" s="11"/>
      <c r="AN236" s="98">
        <f t="shared" si="70"/>
        <v>0</v>
      </c>
      <c r="AV236" s="20">
        <f t="shared" si="71"/>
        <v>0</v>
      </c>
      <c r="AW236" s="11"/>
    </row>
    <row r="237" spans="1:49" ht="15.75" customHeight="1" x14ac:dyDescent="0.2">
      <c r="A237" s="45">
        <f>SUM($AV$12:AV237)</f>
        <v>0</v>
      </c>
      <c r="B237" s="119"/>
      <c r="C237" s="52"/>
      <c r="D237" s="52"/>
      <c r="E237" s="52"/>
      <c r="F237" s="90"/>
      <c r="G237" s="89"/>
      <c r="H237" s="89"/>
      <c r="I237" s="89"/>
      <c r="J237" s="91"/>
      <c r="K237" s="92"/>
      <c r="L237" s="156">
        <f>IF(K237=Organisatie!$E$20,1,0)</f>
        <v>0</v>
      </c>
      <c r="M237" s="156">
        <f>IF(K237=Organisatie!$D$21,1,0)</f>
        <v>0</v>
      </c>
      <c r="N237" s="156">
        <f>IF(K237=Organisatie!$D$22,1,0)</f>
        <v>0</v>
      </c>
      <c r="O237" s="156">
        <f>IF(K237=Organisatie!$D$23,1,0)</f>
        <v>0</v>
      </c>
      <c r="P237" s="156">
        <f t="shared" si="72"/>
        <v>0</v>
      </c>
      <c r="Q237" s="157">
        <f t="shared" si="73"/>
        <v>0</v>
      </c>
      <c r="R237" s="152">
        <f t="shared" si="74"/>
        <v>0</v>
      </c>
      <c r="S237" s="127"/>
      <c r="T237" s="153">
        <f t="shared" si="75"/>
        <v>0</v>
      </c>
      <c r="U237" s="154">
        <f t="shared" si="76"/>
        <v>0</v>
      </c>
      <c r="V237" s="155"/>
      <c r="W237" s="50">
        <f t="shared" si="58"/>
        <v>0</v>
      </c>
      <c r="X237" s="50">
        <f t="shared" si="59"/>
        <v>0</v>
      </c>
      <c r="Y237" s="31"/>
      <c r="Z237" s="22"/>
      <c r="AA237" s="37"/>
      <c r="AB237" s="31"/>
      <c r="AC237" s="50">
        <f t="shared" si="60"/>
        <v>0</v>
      </c>
      <c r="AD237" s="50">
        <f t="shared" si="61"/>
        <v>0</v>
      </c>
      <c r="AE237" s="50">
        <f t="shared" si="62"/>
        <v>0</v>
      </c>
      <c r="AF237" s="50">
        <f t="shared" si="63"/>
        <v>0</v>
      </c>
      <c r="AG237" s="50">
        <f t="shared" si="64"/>
        <v>0</v>
      </c>
      <c r="AH237" s="50">
        <f t="shared" si="65"/>
        <v>0</v>
      </c>
      <c r="AI237" s="50">
        <f t="shared" si="66"/>
        <v>0</v>
      </c>
      <c r="AJ237" s="50">
        <f t="shared" si="67"/>
        <v>0</v>
      </c>
      <c r="AK237" s="51">
        <f t="shared" si="68"/>
        <v>0</v>
      </c>
      <c r="AL237" s="37" t="str">
        <f t="shared" si="69"/>
        <v>Er ontbreken nog enkele gegevens!</v>
      </c>
      <c r="AM237" s="11"/>
      <c r="AN237" s="98">
        <f t="shared" si="70"/>
        <v>0</v>
      </c>
      <c r="AV237" s="20">
        <f t="shared" si="71"/>
        <v>0</v>
      </c>
      <c r="AW237" s="11"/>
    </row>
    <row r="238" spans="1:49" ht="15.75" customHeight="1" x14ac:dyDescent="0.2">
      <c r="A238" s="45">
        <f>SUM($AV$12:AV238)</f>
        <v>0</v>
      </c>
      <c r="B238" s="119"/>
      <c r="C238" s="52"/>
      <c r="D238" s="52"/>
      <c r="E238" s="52"/>
      <c r="F238" s="90"/>
      <c r="G238" s="89"/>
      <c r="H238" s="89"/>
      <c r="I238" s="89"/>
      <c r="J238" s="91"/>
      <c r="K238" s="92"/>
      <c r="L238" s="156">
        <f>IF(K238=Organisatie!$E$20,1,0)</f>
        <v>0</v>
      </c>
      <c r="M238" s="156">
        <f>IF(K238=Organisatie!$D$21,1,0)</f>
        <v>0</v>
      </c>
      <c r="N238" s="156">
        <f>IF(K238=Organisatie!$D$22,1,0)</f>
        <v>0</v>
      </c>
      <c r="O238" s="156">
        <f>IF(K238=Organisatie!$D$23,1,0)</f>
        <v>0</v>
      </c>
      <c r="P238" s="156">
        <f t="shared" si="72"/>
        <v>0</v>
      </c>
      <c r="Q238" s="157">
        <f t="shared" si="73"/>
        <v>0</v>
      </c>
      <c r="R238" s="152">
        <f t="shared" si="74"/>
        <v>0</v>
      </c>
      <c r="S238" s="127"/>
      <c r="T238" s="153">
        <f t="shared" si="75"/>
        <v>0</v>
      </c>
      <c r="U238" s="154">
        <f t="shared" si="76"/>
        <v>0</v>
      </c>
      <c r="V238" s="155"/>
      <c r="W238" s="50">
        <f t="shared" si="58"/>
        <v>0</v>
      </c>
      <c r="X238" s="50">
        <f t="shared" si="59"/>
        <v>0</v>
      </c>
      <c r="Y238" s="31"/>
      <c r="Z238" s="22"/>
      <c r="AA238" s="37"/>
      <c r="AB238" s="31"/>
      <c r="AC238" s="50">
        <f t="shared" si="60"/>
        <v>0</v>
      </c>
      <c r="AD238" s="50">
        <f t="shared" si="61"/>
        <v>0</v>
      </c>
      <c r="AE238" s="50">
        <f t="shared" si="62"/>
        <v>0</v>
      </c>
      <c r="AF238" s="50">
        <f t="shared" si="63"/>
        <v>0</v>
      </c>
      <c r="AG238" s="50">
        <f t="shared" si="64"/>
        <v>0</v>
      </c>
      <c r="AH238" s="50">
        <f t="shared" si="65"/>
        <v>0</v>
      </c>
      <c r="AI238" s="50">
        <f t="shared" si="66"/>
        <v>0</v>
      </c>
      <c r="AJ238" s="50">
        <f t="shared" si="67"/>
        <v>0</v>
      </c>
      <c r="AK238" s="51">
        <f t="shared" si="68"/>
        <v>0</v>
      </c>
      <c r="AL238" s="37" t="str">
        <f t="shared" si="69"/>
        <v>Er ontbreken nog enkele gegevens!</v>
      </c>
      <c r="AM238" s="11"/>
      <c r="AN238" s="98">
        <f t="shared" si="70"/>
        <v>0</v>
      </c>
      <c r="AV238" s="20">
        <f t="shared" si="71"/>
        <v>0</v>
      </c>
      <c r="AW238" s="11"/>
    </row>
    <row r="239" spans="1:49" ht="15.75" customHeight="1" x14ac:dyDescent="0.2">
      <c r="A239" s="45">
        <f>SUM($AV$12:AV239)</f>
        <v>0</v>
      </c>
      <c r="B239" s="119"/>
      <c r="C239" s="52"/>
      <c r="D239" s="52"/>
      <c r="E239" s="52"/>
      <c r="F239" s="90"/>
      <c r="G239" s="89"/>
      <c r="H239" s="89"/>
      <c r="I239" s="89"/>
      <c r="J239" s="91"/>
      <c r="K239" s="92"/>
      <c r="L239" s="156">
        <f>IF(K239=Organisatie!$E$20,1,0)</f>
        <v>0</v>
      </c>
      <c r="M239" s="156">
        <f>IF(K239=Organisatie!$D$21,1,0)</f>
        <v>0</v>
      </c>
      <c r="N239" s="156">
        <f>IF(K239=Organisatie!$D$22,1,0)</f>
        <v>0</v>
      </c>
      <c r="O239" s="156">
        <f>IF(K239=Organisatie!$D$23,1,0)</f>
        <v>0</v>
      </c>
      <c r="P239" s="156">
        <f t="shared" si="72"/>
        <v>0</v>
      </c>
      <c r="Q239" s="157">
        <f t="shared" si="73"/>
        <v>0</v>
      </c>
      <c r="R239" s="152">
        <f t="shared" si="74"/>
        <v>0</v>
      </c>
      <c r="S239" s="127"/>
      <c r="T239" s="153">
        <f t="shared" si="75"/>
        <v>0</v>
      </c>
      <c r="U239" s="154">
        <f t="shared" si="76"/>
        <v>0</v>
      </c>
      <c r="V239" s="155"/>
      <c r="W239" s="50">
        <f t="shared" si="58"/>
        <v>0</v>
      </c>
      <c r="X239" s="50">
        <f t="shared" si="59"/>
        <v>0</v>
      </c>
      <c r="Y239" s="31"/>
      <c r="Z239" s="22"/>
      <c r="AA239" s="37"/>
      <c r="AB239" s="31"/>
      <c r="AC239" s="50">
        <f t="shared" si="60"/>
        <v>0</v>
      </c>
      <c r="AD239" s="50">
        <f t="shared" si="61"/>
        <v>0</v>
      </c>
      <c r="AE239" s="50">
        <f t="shared" si="62"/>
        <v>0</v>
      </c>
      <c r="AF239" s="50">
        <f t="shared" si="63"/>
        <v>0</v>
      </c>
      <c r="AG239" s="50">
        <f t="shared" si="64"/>
        <v>0</v>
      </c>
      <c r="AH239" s="50">
        <f t="shared" si="65"/>
        <v>0</v>
      </c>
      <c r="AI239" s="50">
        <f t="shared" si="66"/>
        <v>0</v>
      </c>
      <c r="AJ239" s="50">
        <f t="shared" si="67"/>
        <v>0</v>
      </c>
      <c r="AK239" s="51">
        <f t="shared" si="68"/>
        <v>0</v>
      </c>
      <c r="AL239" s="37" t="str">
        <f t="shared" si="69"/>
        <v>Er ontbreken nog enkele gegevens!</v>
      </c>
      <c r="AM239" s="11"/>
      <c r="AN239" s="98">
        <f t="shared" si="70"/>
        <v>0</v>
      </c>
      <c r="AV239" s="20">
        <f t="shared" si="71"/>
        <v>0</v>
      </c>
      <c r="AW239" s="11"/>
    </row>
    <row r="240" spans="1:49" ht="15.75" customHeight="1" x14ac:dyDescent="0.2">
      <c r="A240" s="45">
        <f>SUM($AV$12:AV240)</f>
        <v>0</v>
      </c>
      <c r="B240" s="119"/>
      <c r="C240" s="52"/>
      <c r="D240" s="52"/>
      <c r="E240" s="52"/>
      <c r="F240" s="90"/>
      <c r="G240" s="89"/>
      <c r="H240" s="89"/>
      <c r="I240" s="89"/>
      <c r="J240" s="91"/>
      <c r="K240" s="92"/>
      <c r="L240" s="156">
        <f>IF(K240=Organisatie!$E$20,1,0)</f>
        <v>0</v>
      </c>
      <c r="M240" s="156">
        <f>IF(K240=Organisatie!$D$21,1,0)</f>
        <v>0</v>
      </c>
      <c r="N240" s="156">
        <f>IF(K240=Organisatie!$D$22,1,0)</f>
        <v>0</v>
      </c>
      <c r="O240" s="156">
        <f>IF(K240=Organisatie!$D$23,1,0)</f>
        <v>0</v>
      </c>
      <c r="P240" s="156">
        <f t="shared" si="72"/>
        <v>0</v>
      </c>
      <c r="Q240" s="157">
        <f t="shared" si="73"/>
        <v>0</v>
      </c>
      <c r="R240" s="152">
        <f t="shared" si="74"/>
        <v>0</v>
      </c>
      <c r="S240" s="127"/>
      <c r="T240" s="153">
        <f t="shared" si="75"/>
        <v>0</v>
      </c>
      <c r="U240" s="154">
        <f t="shared" si="76"/>
        <v>0</v>
      </c>
      <c r="V240" s="155"/>
      <c r="W240" s="50">
        <f t="shared" si="58"/>
        <v>0</v>
      </c>
      <c r="X240" s="50">
        <f t="shared" si="59"/>
        <v>0</v>
      </c>
      <c r="Y240" s="31"/>
      <c r="Z240" s="22"/>
      <c r="AA240" s="37"/>
      <c r="AB240" s="31"/>
      <c r="AC240" s="50">
        <f t="shared" si="60"/>
        <v>0</v>
      </c>
      <c r="AD240" s="50">
        <f t="shared" si="61"/>
        <v>0</v>
      </c>
      <c r="AE240" s="50">
        <f t="shared" si="62"/>
        <v>0</v>
      </c>
      <c r="AF240" s="50">
        <f t="shared" si="63"/>
        <v>0</v>
      </c>
      <c r="AG240" s="50">
        <f t="shared" si="64"/>
        <v>0</v>
      </c>
      <c r="AH240" s="50">
        <f t="shared" si="65"/>
        <v>0</v>
      </c>
      <c r="AI240" s="50">
        <f t="shared" si="66"/>
        <v>0</v>
      </c>
      <c r="AJ240" s="50">
        <f t="shared" si="67"/>
        <v>0</v>
      </c>
      <c r="AK240" s="51">
        <f t="shared" si="68"/>
        <v>0</v>
      </c>
      <c r="AL240" s="37" t="str">
        <f t="shared" si="69"/>
        <v>Er ontbreken nog enkele gegevens!</v>
      </c>
      <c r="AM240" s="11"/>
      <c r="AN240" s="98">
        <f t="shared" si="70"/>
        <v>0</v>
      </c>
      <c r="AV240" s="20">
        <f t="shared" si="71"/>
        <v>0</v>
      </c>
      <c r="AW240" s="11"/>
    </row>
    <row r="241" spans="1:49" ht="15.75" customHeight="1" x14ac:dyDescent="0.2">
      <c r="A241" s="45">
        <f>SUM($AV$12:AV241)</f>
        <v>0</v>
      </c>
      <c r="B241" s="119"/>
      <c r="C241" s="52"/>
      <c r="D241" s="52"/>
      <c r="E241" s="52"/>
      <c r="F241" s="90"/>
      <c r="G241" s="89"/>
      <c r="H241" s="89"/>
      <c r="I241" s="89"/>
      <c r="J241" s="91"/>
      <c r="K241" s="92"/>
      <c r="L241" s="156">
        <f>IF(K241=Organisatie!$E$20,1,0)</f>
        <v>0</v>
      </c>
      <c r="M241" s="156">
        <f>IF(K241=Organisatie!$D$21,1,0)</f>
        <v>0</v>
      </c>
      <c r="N241" s="156">
        <f>IF(K241=Organisatie!$D$22,1,0)</f>
        <v>0</v>
      </c>
      <c r="O241" s="156">
        <f>IF(K241=Organisatie!$D$23,1,0)</f>
        <v>0</v>
      </c>
      <c r="P241" s="156">
        <f t="shared" si="72"/>
        <v>0</v>
      </c>
      <c r="Q241" s="157">
        <f t="shared" si="73"/>
        <v>0</v>
      </c>
      <c r="R241" s="152">
        <f t="shared" si="74"/>
        <v>0</v>
      </c>
      <c r="S241" s="127"/>
      <c r="T241" s="153">
        <f t="shared" si="75"/>
        <v>0</v>
      </c>
      <c r="U241" s="154">
        <f t="shared" si="76"/>
        <v>0</v>
      </c>
      <c r="V241" s="155"/>
      <c r="W241" s="50">
        <f t="shared" si="58"/>
        <v>0</v>
      </c>
      <c r="X241" s="50">
        <f t="shared" si="59"/>
        <v>0</v>
      </c>
      <c r="Y241" s="31"/>
      <c r="Z241" s="22"/>
      <c r="AA241" s="37"/>
      <c r="AB241" s="31"/>
      <c r="AC241" s="50">
        <f t="shared" si="60"/>
        <v>0</v>
      </c>
      <c r="AD241" s="50">
        <f t="shared" si="61"/>
        <v>0</v>
      </c>
      <c r="AE241" s="50">
        <f t="shared" si="62"/>
        <v>0</v>
      </c>
      <c r="AF241" s="50">
        <f t="shared" si="63"/>
        <v>0</v>
      </c>
      <c r="AG241" s="50">
        <f t="shared" si="64"/>
        <v>0</v>
      </c>
      <c r="AH241" s="50">
        <f t="shared" si="65"/>
        <v>0</v>
      </c>
      <c r="AI241" s="50">
        <f t="shared" si="66"/>
        <v>0</v>
      </c>
      <c r="AJ241" s="50">
        <f t="shared" si="67"/>
        <v>0</v>
      </c>
      <c r="AK241" s="51">
        <f t="shared" si="68"/>
        <v>0</v>
      </c>
      <c r="AL241" s="37" t="str">
        <f t="shared" si="69"/>
        <v>Er ontbreken nog enkele gegevens!</v>
      </c>
      <c r="AM241" s="11"/>
      <c r="AN241" s="98">
        <f t="shared" si="70"/>
        <v>0</v>
      </c>
      <c r="AV241" s="20">
        <f t="shared" si="71"/>
        <v>0</v>
      </c>
      <c r="AW241" s="11"/>
    </row>
    <row r="242" spans="1:49" ht="15.75" customHeight="1" x14ac:dyDescent="0.2">
      <c r="A242" s="45">
        <f>SUM($AV$12:AV242)</f>
        <v>0</v>
      </c>
      <c r="B242" s="119"/>
      <c r="C242" s="52"/>
      <c r="D242" s="52"/>
      <c r="E242" s="52"/>
      <c r="F242" s="90"/>
      <c r="G242" s="89"/>
      <c r="H242" s="89"/>
      <c r="I242" s="89"/>
      <c r="J242" s="91"/>
      <c r="K242" s="92"/>
      <c r="L242" s="156">
        <f>IF(K242=Organisatie!$E$20,1,0)</f>
        <v>0</v>
      </c>
      <c r="M242" s="156">
        <f>IF(K242=Organisatie!$D$21,1,0)</f>
        <v>0</v>
      </c>
      <c r="N242" s="156">
        <f>IF(K242=Organisatie!$D$22,1,0)</f>
        <v>0</v>
      </c>
      <c r="O242" s="156">
        <f>IF(K242=Organisatie!$D$23,1,0)</f>
        <v>0</v>
      </c>
      <c r="P242" s="156">
        <f t="shared" si="72"/>
        <v>0</v>
      </c>
      <c r="Q242" s="157">
        <f t="shared" si="73"/>
        <v>0</v>
      </c>
      <c r="R242" s="152">
        <f t="shared" si="74"/>
        <v>0</v>
      </c>
      <c r="S242" s="127"/>
      <c r="T242" s="153">
        <f t="shared" si="75"/>
        <v>0</v>
      </c>
      <c r="U242" s="154">
        <f t="shared" si="76"/>
        <v>0</v>
      </c>
      <c r="V242" s="155"/>
      <c r="W242" s="50">
        <f t="shared" si="58"/>
        <v>0</v>
      </c>
      <c r="X242" s="50">
        <f t="shared" si="59"/>
        <v>0</v>
      </c>
      <c r="Y242" s="31"/>
      <c r="Z242" s="22"/>
      <c r="AA242" s="37"/>
      <c r="AB242" s="31"/>
      <c r="AC242" s="50">
        <f t="shared" si="60"/>
        <v>0</v>
      </c>
      <c r="AD242" s="50">
        <f t="shared" si="61"/>
        <v>0</v>
      </c>
      <c r="AE242" s="50">
        <f t="shared" si="62"/>
        <v>0</v>
      </c>
      <c r="AF242" s="50">
        <f t="shared" si="63"/>
        <v>0</v>
      </c>
      <c r="AG242" s="50">
        <f t="shared" si="64"/>
        <v>0</v>
      </c>
      <c r="AH242" s="50">
        <f t="shared" si="65"/>
        <v>0</v>
      </c>
      <c r="AI242" s="50">
        <f t="shared" si="66"/>
        <v>0</v>
      </c>
      <c r="AJ242" s="50">
        <f t="shared" si="67"/>
        <v>0</v>
      </c>
      <c r="AK242" s="51">
        <f t="shared" si="68"/>
        <v>0</v>
      </c>
      <c r="AL242" s="37" t="str">
        <f t="shared" si="69"/>
        <v>Er ontbreken nog enkele gegevens!</v>
      </c>
      <c r="AM242" s="11"/>
      <c r="AN242" s="98">
        <f t="shared" si="70"/>
        <v>0</v>
      </c>
      <c r="AV242" s="20">
        <f t="shared" si="71"/>
        <v>0</v>
      </c>
      <c r="AW242" s="11"/>
    </row>
    <row r="243" spans="1:49" ht="15.75" customHeight="1" x14ac:dyDescent="0.2">
      <c r="A243" s="45">
        <f>SUM($AV$12:AV243)</f>
        <v>0</v>
      </c>
      <c r="B243" s="119"/>
      <c r="C243" s="52"/>
      <c r="D243" s="52"/>
      <c r="E243" s="52"/>
      <c r="F243" s="90"/>
      <c r="G243" s="89"/>
      <c r="H243" s="89"/>
      <c r="I243" s="89"/>
      <c r="J243" s="91"/>
      <c r="K243" s="92"/>
      <c r="L243" s="156">
        <f>IF(K243=Organisatie!$E$20,1,0)</f>
        <v>0</v>
      </c>
      <c r="M243" s="156">
        <f>IF(K243=Organisatie!$D$21,1,0)</f>
        <v>0</v>
      </c>
      <c r="N243" s="156">
        <f>IF(K243=Organisatie!$D$22,1,0)</f>
        <v>0</v>
      </c>
      <c r="O243" s="156">
        <f>IF(K243=Organisatie!$D$23,1,0)</f>
        <v>0</v>
      </c>
      <c r="P243" s="156">
        <f t="shared" si="72"/>
        <v>0</v>
      </c>
      <c r="Q243" s="157">
        <f t="shared" si="73"/>
        <v>0</v>
      </c>
      <c r="R243" s="152">
        <f t="shared" si="74"/>
        <v>0</v>
      </c>
      <c r="S243" s="127"/>
      <c r="T243" s="153">
        <f t="shared" si="75"/>
        <v>0</v>
      </c>
      <c r="U243" s="154">
        <f t="shared" si="76"/>
        <v>0</v>
      </c>
      <c r="V243" s="155"/>
      <c r="W243" s="50">
        <f t="shared" si="58"/>
        <v>0</v>
      </c>
      <c r="X243" s="50">
        <f t="shared" si="59"/>
        <v>0</v>
      </c>
      <c r="Y243" s="31"/>
      <c r="Z243" s="22"/>
      <c r="AA243" s="37"/>
      <c r="AB243" s="31"/>
      <c r="AC243" s="50">
        <f t="shared" si="60"/>
        <v>0</v>
      </c>
      <c r="AD243" s="50">
        <f t="shared" si="61"/>
        <v>0</v>
      </c>
      <c r="AE243" s="50">
        <f t="shared" si="62"/>
        <v>0</v>
      </c>
      <c r="AF243" s="50">
        <f t="shared" si="63"/>
        <v>0</v>
      </c>
      <c r="AG243" s="50">
        <f t="shared" si="64"/>
        <v>0</v>
      </c>
      <c r="AH243" s="50">
        <f t="shared" si="65"/>
        <v>0</v>
      </c>
      <c r="AI243" s="50">
        <f t="shared" si="66"/>
        <v>0</v>
      </c>
      <c r="AJ243" s="50">
        <f t="shared" si="67"/>
        <v>0</v>
      </c>
      <c r="AK243" s="51">
        <f t="shared" si="68"/>
        <v>0</v>
      </c>
      <c r="AL243" s="37" t="str">
        <f t="shared" si="69"/>
        <v>Er ontbreken nog enkele gegevens!</v>
      </c>
      <c r="AM243" s="11"/>
      <c r="AN243" s="98">
        <f t="shared" si="70"/>
        <v>0</v>
      </c>
      <c r="AV243" s="20">
        <f t="shared" si="71"/>
        <v>0</v>
      </c>
      <c r="AW243" s="11"/>
    </row>
    <row r="244" spans="1:49" ht="15.75" customHeight="1" x14ac:dyDescent="0.2">
      <c r="A244" s="45">
        <f>SUM($AV$12:AV244)</f>
        <v>0</v>
      </c>
      <c r="B244" s="119"/>
      <c r="C244" s="52"/>
      <c r="D244" s="52"/>
      <c r="E244" s="52"/>
      <c r="F244" s="90"/>
      <c r="G244" s="89"/>
      <c r="H244" s="89"/>
      <c r="I244" s="89"/>
      <c r="J244" s="91"/>
      <c r="K244" s="92"/>
      <c r="L244" s="156">
        <f>IF(K244=Organisatie!$E$20,1,0)</f>
        <v>0</v>
      </c>
      <c r="M244" s="156">
        <f>IF(K244=Organisatie!$D$21,1,0)</f>
        <v>0</v>
      </c>
      <c r="N244" s="156">
        <f>IF(K244=Organisatie!$D$22,1,0)</f>
        <v>0</v>
      </c>
      <c r="O244" s="156">
        <f>IF(K244=Organisatie!$D$23,1,0)</f>
        <v>0</v>
      </c>
      <c r="P244" s="156">
        <f t="shared" si="72"/>
        <v>0</v>
      </c>
      <c r="Q244" s="157">
        <f t="shared" si="73"/>
        <v>0</v>
      </c>
      <c r="R244" s="152">
        <f t="shared" si="74"/>
        <v>0</v>
      </c>
      <c r="S244" s="127"/>
      <c r="T244" s="153">
        <f t="shared" si="75"/>
        <v>0</v>
      </c>
      <c r="U244" s="154">
        <f t="shared" si="76"/>
        <v>0</v>
      </c>
      <c r="V244" s="155"/>
      <c r="W244" s="50">
        <f t="shared" si="58"/>
        <v>0</v>
      </c>
      <c r="X244" s="50">
        <f t="shared" si="59"/>
        <v>0</v>
      </c>
      <c r="Y244" s="31"/>
      <c r="Z244" s="22"/>
      <c r="AA244" s="37"/>
      <c r="AB244" s="31"/>
      <c r="AC244" s="50">
        <f t="shared" si="60"/>
        <v>0</v>
      </c>
      <c r="AD244" s="50">
        <f t="shared" si="61"/>
        <v>0</v>
      </c>
      <c r="AE244" s="50">
        <f t="shared" si="62"/>
        <v>0</v>
      </c>
      <c r="AF244" s="50">
        <f t="shared" si="63"/>
        <v>0</v>
      </c>
      <c r="AG244" s="50">
        <f t="shared" si="64"/>
        <v>0</v>
      </c>
      <c r="AH244" s="50">
        <f t="shared" si="65"/>
        <v>0</v>
      </c>
      <c r="AI244" s="50">
        <f t="shared" si="66"/>
        <v>0</v>
      </c>
      <c r="AJ244" s="50">
        <f t="shared" si="67"/>
        <v>0</v>
      </c>
      <c r="AK244" s="51">
        <f t="shared" si="68"/>
        <v>0</v>
      </c>
      <c r="AL244" s="37" t="str">
        <f t="shared" si="69"/>
        <v>Er ontbreken nog enkele gegevens!</v>
      </c>
      <c r="AM244" s="11"/>
      <c r="AN244" s="98">
        <f t="shared" si="70"/>
        <v>0</v>
      </c>
      <c r="AV244" s="20">
        <f t="shared" si="71"/>
        <v>0</v>
      </c>
      <c r="AW244" s="11"/>
    </row>
    <row r="245" spans="1:49" ht="15.75" customHeight="1" x14ac:dyDescent="0.2">
      <c r="A245" s="45">
        <f>SUM($AV$12:AV245)</f>
        <v>0</v>
      </c>
      <c r="B245" s="119"/>
      <c r="C245" s="52"/>
      <c r="D245" s="52"/>
      <c r="E245" s="52"/>
      <c r="F245" s="90"/>
      <c r="G245" s="89"/>
      <c r="H245" s="89"/>
      <c r="I245" s="89"/>
      <c r="J245" s="91"/>
      <c r="K245" s="92"/>
      <c r="L245" s="156">
        <f>IF(K245=Organisatie!$E$20,1,0)</f>
        <v>0</v>
      </c>
      <c r="M245" s="156">
        <f>IF(K245=Organisatie!$D$21,1,0)</f>
        <v>0</v>
      </c>
      <c r="N245" s="156">
        <f>IF(K245=Organisatie!$D$22,1,0)</f>
        <v>0</v>
      </c>
      <c r="O245" s="156">
        <f>IF(K245=Organisatie!$D$23,1,0)</f>
        <v>0</v>
      </c>
      <c r="P245" s="156">
        <f t="shared" si="72"/>
        <v>0</v>
      </c>
      <c r="Q245" s="157">
        <f t="shared" si="73"/>
        <v>0</v>
      </c>
      <c r="R245" s="152">
        <f t="shared" si="74"/>
        <v>0</v>
      </c>
      <c r="S245" s="127"/>
      <c r="T245" s="153">
        <f t="shared" si="75"/>
        <v>0</v>
      </c>
      <c r="U245" s="154">
        <f t="shared" si="76"/>
        <v>0</v>
      </c>
      <c r="V245" s="155"/>
      <c r="W245" s="50">
        <f t="shared" si="58"/>
        <v>0</v>
      </c>
      <c r="X245" s="50">
        <f t="shared" si="59"/>
        <v>0</v>
      </c>
      <c r="Y245" s="31"/>
      <c r="Z245" s="22"/>
      <c r="AA245" s="37"/>
      <c r="AB245" s="31"/>
      <c r="AC245" s="50">
        <f t="shared" si="60"/>
        <v>0</v>
      </c>
      <c r="AD245" s="50">
        <f t="shared" si="61"/>
        <v>0</v>
      </c>
      <c r="AE245" s="50">
        <f t="shared" si="62"/>
        <v>0</v>
      </c>
      <c r="AF245" s="50">
        <f t="shared" si="63"/>
        <v>0</v>
      </c>
      <c r="AG245" s="50">
        <f t="shared" si="64"/>
        <v>0</v>
      </c>
      <c r="AH245" s="50">
        <f t="shared" si="65"/>
        <v>0</v>
      </c>
      <c r="AI245" s="50">
        <f t="shared" si="66"/>
        <v>0</v>
      </c>
      <c r="AJ245" s="50">
        <f t="shared" si="67"/>
        <v>0</v>
      </c>
      <c r="AK245" s="51">
        <f t="shared" si="68"/>
        <v>0</v>
      </c>
      <c r="AL245" s="37" t="str">
        <f t="shared" si="69"/>
        <v>Er ontbreken nog enkele gegevens!</v>
      </c>
      <c r="AM245" s="11"/>
      <c r="AN245" s="98">
        <f t="shared" si="70"/>
        <v>0</v>
      </c>
      <c r="AV245" s="20">
        <f t="shared" si="71"/>
        <v>0</v>
      </c>
      <c r="AW245" s="11"/>
    </row>
    <row r="246" spans="1:49" ht="15.75" customHeight="1" x14ac:dyDescent="0.2">
      <c r="A246" s="45">
        <f>SUM($AV$12:AV246)</f>
        <v>0</v>
      </c>
      <c r="B246" s="119"/>
      <c r="C246" s="52"/>
      <c r="D246" s="52"/>
      <c r="E246" s="52"/>
      <c r="F246" s="90"/>
      <c r="G246" s="89"/>
      <c r="H246" s="89"/>
      <c r="I246" s="89"/>
      <c r="J246" s="91"/>
      <c r="K246" s="92"/>
      <c r="L246" s="156">
        <f>IF(K246=Organisatie!$E$20,1,0)</f>
        <v>0</v>
      </c>
      <c r="M246" s="156">
        <f>IF(K246=Organisatie!$D$21,1,0)</f>
        <v>0</v>
      </c>
      <c r="N246" s="156">
        <f>IF(K246=Organisatie!$D$22,1,0)</f>
        <v>0</v>
      </c>
      <c r="O246" s="156">
        <f>IF(K246=Organisatie!$D$23,1,0)</f>
        <v>0</v>
      </c>
      <c r="P246" s="156">
        <f t="shared" si="72"/>
        <v>0</v>
      </c>
      <c r="Q246" s="157">
        <f t="shared" si="73"/>
        <v>0</v>
      </c>
      <c r="R246" s="152">
        <f t="shared" si="74"/>
        <v>0</v>
      </c>
      <c r="S246" s="127"/>
      <c r="T246" s="153">
        <f t="shared" si="75"/>
        <v>0</v>
      </c>
      <c r="U246" s="154">
        <f t="shared" si="76"/>
        <v>0</v>
      </c>
      <c r="V246" s="155"/>
      <c r="W246" s="50">
        <f t="shared" si="58"/>
        <v>0</v>
      </c>
      <c r="X246" s="50">
        <f t="shared" si="59"/>
        <v>0</v>
      </c>
      <c r="Y246" s="31"/>
      <c r="Z246" s="22"/>
      <c r="AA246" s="37"/>
      <c r="AB246" s="31"/>
      <c r="AC246" s="50">
        <f t="shared" si="60"/>
        <v>0</v>
      </c>
      <c r="AD246" s="50">
        <f t="shared" si="61"/>
        <v>0</v>
      </c>
      <c r="AE246" s="50">
        <f t="shared" si="62"/>
        <v>0</v>
      </c>
      <c r="AF246" s="50">
        <f t="shared" si="63"/>
        <v>0</v>
      </c>
      <c r="AG246" s="50">
        <f t="shared" si="64"/>
        <v>0</v>
      </c>
      <c r="AH246" s="50">
        <f t="shared" si="65"/>
        <v>0</v>
      </c>
      <c r="AI246" s="50">
        <f t="shared" si="66"/>
        <v>0</v>
      </c>
      <c r="AJ246" s="50">
        <f t="shared" si="67"/>
        <v>0</v>
      </c>
      <c r="AK246" s="51">
        <f t="shared" si="68"/>
        <v>0</v>
      </c>
      <c r="AL246" s="37" t="str">
        <f t="shared" si="69"/>
        <v>Er ontbreken nog enkele gegevens!</v>
      </c>
      <c r="AM246" s="11"/>
      <c r="AN246" s="98">
        <f t="shared" si="70"/>
        <v>0</v>
      </c>
      <c r="AV246" s="20">
        <f t="shared" si="71"/>
        <v>0</v>
      </c>
      <c r="AW246" s="11"/>
    </row>
    <row r="247" spans="1:49" ht="15.75" customHeight="1" x14ac:dyDescent="0.2">
      <c r="A247" s="45">
        <f>SUM($AV$12:AV247)</f>
        <v>0</v>
      </c>
      <c r="B247" s="119"/>
      <c r="C247" s="52"/>
      <c r="D247" s="52"/>
      <c r="E247" s="52"/>
      <c r="F247" s="90"/>
      <c r="G247" s="89"/>
      <c r="H247" s="89"/>
      <c r="I247" s="89"/>
      <c r="J247" s="91"/>
      <c r="K247" s="92"/>
      <c r="L247" s="156">
        <f>IF(K247=Organisatie!$E$20,1,0)</f>
        <v>0</v>
      </c>
      <c r="M247" s="156">
        <f>IF(K247=Organisatie!$D$21,1,0)</f>
        <v>0</v>
      </c>
      <c r="N247" s="156">
        <f>IF(K247=Organisatie!$D$22,1,0)</f>
        <v>0</v>
      </c>
      <c r="O247" s="156">
        <f>IF(K247=Organisatie!$D$23,1,0)</f>
        <v>0</v>
      </c>
      <c r="P247" s="156">
        <f t="shared" si="72"/>
        <v>0</v>
      </c>
      <c r="Q247" s="157">
        <f t="shared" si="73"/>
        <v>0</v>
      </c>
      <c r="R247" s="152">
        <f t="shared" si="74"/>
        <v>0</v>
      </c>
      <c r="S247" s="127"/>
      <c r="T247" s="153">
        <f t="shared" si="75"/>
        <v>0</v>
      </c>
      <c r="U247" s="154">
        <f t="shared" si="76"/>
        <v>0</v>
      </c>
      <c r="V247" s="155"/>
      <c r="W247" s="50">
        <f t="shared" si="58"/>
        <v>0</v>
      </c>
      <c r="X247" s="50">
        <f t="shared" si="59"/>
        <v>0</v>
      </c>
      <c r="Y247" s="31"/>
      <c r="Z247" s="22"/>
      <c r="AA247" s="37"/>
      <c r="AB247" s="31"/>
      <c r="AC247" s="50">
        <f t="shared" si="60"/>
        <v>0</v>
      </c>
      <c r="AD247" s="50">
        <f t="shared" si="61"/>
        <v>0</v>
      </c>
      <c r="AE247" s="50">
        <f t="shared" si="62"/>
        <v>0</v>
      </c>
      <c r="AF247" s="50">
        <f t="shared" si="63"/>
        <v>0</v>
      </c>
      <c r="AG247" s="50">
        <f t="shared" si="64"/>
        <v>0</v>
      </c>
      <c r="AH247" s="50">
        <f t="shared" si="65"/>
        <v>0</v>
      </c>
      <c r="AI247" s="50">
        <f t="shared" si="66"/>
        <v>0</v>
      </c>
      <c r="AJ247" s="50">
        <f t="shared" si="67"/>
        <v>0</v>
      </c>
      <c r="AK247" s="51">
        <f t="shared" si="68"/>
        <v>0</v>
      </c>
      <c r="AL247" s="37" t="str">
        <f t="shared" si="69"/>
        <v>Er ontbreken nog enkele gegevens!</v>
      </c>
      <c r="AM247" s="11"/>
      <c r="AN247" s="98">
        <f t="shared" si="70"/>
        <v>0</v>
      </c>
      <c r="AV247" s="20">
        <f t="shared" si="71"/>
        <v>0</v>
      </c>
      <c r="AW247" s="11"/>
    </row>
    <row r="248" spans="1:49" ht="15.75" customHeight="1" x14ac:dyDescent="0.2">
      <c r="A248" s="45">
        <f>SUM($AV$12:AV248)</f>
        <v>0</v>
      </c>
      <c r="B248" s="119"/>
      <c r="C248" s="52"/>
      <c r="D248" s="52"/>
      <c r="E248" s="52"/>
      <c r="F248" s="90"/>
      <c r="G248" s="89"/>
      <c r="H248" s="89"/>
      <c r="I248" s="89"/>
      <c r="J248" s="91"/>
      <c r="K248" s="92"/>
      <c r="L248" s="156">
        <f>IF(K248=Organisatie!$E$20,1,0)</f>
        <v>0</v>
      </c>
      <c r="M248" s="156">
        <f>IF(K248=Organisatie!$D$21,1,0)</f>
        <v>0</v>
      </c>
      <c r="N248" s="156">
        <f>IF(K248=Organisatie!$D$22,1,0)</f>
        <v>0</v>
      </c>
      <c r="O248" s="156">
        <f>IF(K248=Organisatie!$D$23,1,0)</f>
        <v>0</v>
      </c>
      <c r="P248" s="156">
        <f t="shared" si="72"/>
        <v>0</v>
      </c>
      <c r="Q248" s="157">
        <f t="shared" si="73"/>
        <v>0</v>
      </c>
      <c r="R248" s="152">
        <f t="shared" si="74"/>
        <v>0</v>
      </c>
      <c r="S248" s="127"/>
      <c r="T248" s="153">
        <f t="shared" si="75"/>
        <v>0</v>
      </c>
      <c r="U248" s="154">
        <f t="shared" si="76"/>
        <v>0</v>
      </c>
      <c r="V248" s="155"/>
      <c r="W248" s="50">
        <f t="shared" si="58"/>
        <v>0</v>
      </c>
      <c r="X248" s="50">
        <f t="shared" si="59"/>
        <v>0</v>
      </c>
      <c r="Y248" s="31"/>
      <c r="Z248" s="22"/>
      <c r="AA248" s="37"/>
      <c r="AB248" s="31"/>
      <c r="AC248" s="50">
        <f t="shared" si="60"/>
        <v>0</v>
      </c>
      <c r="AD248" s="50">
        <f t="shared" si="61"/>
        <v>0</v>
      </c>
      <c r="AE248" s="50">
        <f t="shared" si="62"/>
        <v>0</v>
      </c>
      <c r="AF248" s="50">
        <f t="shared" si="63"/>
        <v>0</v>
      </c>
      <c r="AG248" s="50">
        <f t="shared" si="64"/>
        <v>0</v>
      </c>
      <c r="AH248" s="50">
        <f t="shared" si="65"/>
        <v>0</v>
      </c>
      <c r="AI248" s="50">
        <f t="shared" si="66"/>
        <v>0</v>
      </c>
      <c r="AJ248" s="50">
        <f t="shared" si="67"/>
        <v>0</v>
      </c>
      <c r="AK248" s="51">
        <f t="shared" si="68"/>
        <v>0</v>
      </c>
      <c r="AL248" s="37" t="str">
        <f t="shared" si="69"/>
        <v>Er ontbreken nog enkele gegevens!</v>
      </c>
      <c r="AM248" s="11"/>
      <c r="AN248" s="98">
        <f t="shared" si="70"/>
        <v>0</v>
      </c>
      <c r="AV248" s="20">
        <f t="shared" si="71"/>
        <v>0</v>
      </c>
      <c r="AW248" s="11"/>
    </row>
    <row r="249" spans="1:49" ht="15.75" customHeight="1" x14ac:dyDescent="0.2">
      <c r="A249" s="45">
        <f>SUM($AV$12:AV249)</f>
        <v>0</v>
      </c>
      <c r="B249" s="119"/>
      <c r="C249" s="52"/>
      <c r="D249" s="52"/>
      <c r="E249" s="52"/>
      <c r="F249" s="90"/>
      <c r="G249" s="89"/>
      <c r="H249" s="89"/>
      <c r="I249" s="89"/>
      <c r="J249" s="91"/>
      <c r="K249" s="92"/>
      <c r="L249" s="156">
        <f>IF(K249=Organisatie!$E$20,1,0)</f>
        <v>0</v>
      </c>
      <c r="M249" s="156">
        <f>IF(K249=Organisatie!$D$21,1,0)</f>
        <v>0</v>
      </c>
      <c r="N249" s="156">
        <f>IF(K249=Organisatie!$D$22,1,0)</f>
        <v>0</v>
      </c>
      <c r="O249" s="156">
        <f>IF(K249=Organisatie!$D$23,1,0)</f>
        <v>0</v>
      </c>
      <c r="P249" s="156">
        <f t="shared" si="72"/>
        <v>0</v>
      </c>
      <c r="Q249" s="157">
        <f t="shared" si="73"/>
        <v>0</v>
      </c>
      <c r="R249" s="152">
        <f t="shared" si="74"/>
        <v>0</v>
      </c>
      <c r="S249" s="127"/>
      <c r="T249" s="153">
        <f t="shared" si="75"/>
        <v>0</v>
      </c>
      <c r="U249" s="154">
        <f t="shared" si="76"/>
        <v>0</v>
      </c>
      <c r="V249" s="155"/>
      <c r="W249" s="50">
        <f t="shared" si="58"/>
        <v>0</v>
      </c>
      <c r="X249" s="50">
        <f t="shared" si="59"/>
        <v>0</v>
      </c>
      <c r="Y249" s="31"/>
      <c r="Z249" s="22"/>
      <c r="AA249" s="37"/>
      <c r="AB249" s="31"/>
      <c r="AC249" s="50">
        <f t="shared" si="60"/>
        <v>0</v>
      </c>
      <c r="AD249" s="50">
        <f t="shared" si="61"/>
        <v>0</v>
      </c>
      <c r="AE249" s="50">
        <f t="shared" si="62"/>
        <v>0</v>
      </c>
      <c r="AF249" s="50">
        <f t="shared" si="63"/>
        <v>0</v>
      </c>
      <c r="AG249" s="50">
        <f t="shared" si="64"/>
        <v>0</v>
      </c>
      <c r="AH249" s="50">
        <f t="shared" si="65"/>
        <v>0</v>
      </c>
      <c r="AI249" s="50">
        <f t="shared" si="66"/>
        <v>0</v>
      </c>
      <c r="AJ249" s="50">
        <f t="shared" si="67"/>
        <v>0</v>
      </c>
      <c r="AK249" s="51">
        <f t="shared" si="68"/>
        <v>0</v>
      </c>
      <c r="AL249" s="37" t="str">
        <f t="shared" si="69"/>
        <v>Er ontbreken nog enkele gegevens!</v>
      </c>
      <c r="AM249" s="11"/>
      <c r="AN249" s="98">
        <f t="shared" si="70"/>
        <v>0</v>
      </c>
      <c r="AV249" s="20">
        <f t="shared" si="71"/>
        <v>0</v>
      </c>
      <c r="AW249" s="11"/>
    </row>
    <row r="250" spans="1:49" ht="15.75" customHeight="1" x14ac:dyDescent="0.2">
      <c r="A250" s="45">
        <f>SUM($AV$12:AV250)</f>
        <v>0</v>
      </c>
      <c r="B250" s="119"/>
      <c r="C250" s="52"/>
      <c r="D250" s="52"/>
      <c r="E250" s="52"/>
      <c r="F250" s="90"/>
      <c r="G250" s="89"/>
      <c r="H250" s="89"/>
      <c r="I250" s="89"/>
      <c r="J250" s="91"/>
      <c r="K250" s="92"/>
      <c r="L250" s="156">
        <f>IF(K250=Organisatie!$E$20,1,0)</f>
        <v>0</v>
      </c>
      <c r="M250" s="156">
        <f>IF(K250=Organisatie!$D$21,1,0)</f>
        <v>0</v>
      </c>
      <c r="N250" s="156">
        <f>IF(K250=Organisatie!$D$22,1,0)</f>
        <v>0</v>
      </c>
      <c r="O250" s="156">
        <f>IF(K250=Organisatie!$D$23,1,0)</f>
        <v>0</v>
      </c>
      <c r="P250" s="156">
        <f t="shared" si="72"/>
        <v>0</v>
      </c>
      <c r="Q250" s="157">
        <f t="shared" si="73"/>
        <v>0</v>
      </c>
      <c r="R250" s="152">
        <f t="shared" si="74"/>
        <v>0</v>
      </c>
      <c r="S250" s="127"/>
      <c r="T250" s="153">
        <f t="shared" si="75"/>
        <v>0</v>
      </c>
      <c r="U250" s="154">
        <f t="shared" si="76"/>
        <v>0</v>
      </c>
      <c r="V250" s="155"/>
      <c r="W250" s="50">
        <f t="shared" si="58"/>
        <v>0</v>
      </c>
      <c r="X250" s="50">
        <f t="shared" si="59"/>
        <v>0</v>
      </c>
      <c r="Y250" s="31"/>
      <c r="Z250" s="22"/>
      <c r="AA250" s="37"/>
      <c r="AB250" s="31"/>
      <c r="AC250" s="50">
        <f t="shared" si="60"/>
        <v>0</v>
      </c>
      <c r="AD250" s="50">
        <f t="shared" si="61"/>
        <v>0</v>
      </c>
      <c r="AE250" s="50">
        <f t="shared" si="62"/>
        <v>0</v>
      </c>
      <c r="AF250" s="50">
        <f t="shared" si="63"/>
        <v>0</v>
      </c>
      <c r="AG250" s="50">
        <f t="shared" si="64"/>
        <v>0</v>
      </c>
      <c r="AH250" s="50">
        <f t="shared" si="65"/>
        <v>0</v>
      </c>
      <c r="AI250" s="50">
        <f t="shared" si="66"/>
        <v>0</v>
      </c>
      <c r="AJ250" s="50">
        <f t="shared" si="67"/>
        <v>0</v>
      </c>
      <c r="AK250" s="51">
        <f t="shared" si="68"/>
        <v>0</v>
      </c>
      <c r="AL250" s="37" t="str">
        <f t="shared" si="69"/>
        <v>Er ontbreken nog enkele gegevens!</v>
      </c>
      <c r="AM250" s="11"/>
      <c r="AN250" s="98">
        <f t="shared" si="70"/>
        <v>0</v>
      </c>
      <c r="AV250" s="20">
        <f t="shared" si="71"/>
        <v>0</v>
      </c>
      <c r="AW250" s="11"/>
    </row>
    <row r="251" spans="1:49" ht="15.75" customHeight="1" x14ac:dyDescent="0.2">
      <c r="A251" s="45">
        <f>SUM($AV$12:AV251)</f>
        <v>0</v>
      </c>
      <c r="B251" s="119"/>
      <c r="C251" s="52"/>
      <c r="D251" s="52"/>
      <c r="E251" s="52"/>
      <c r="F251" s="90"/>
      <c r="G251" s="89"/>
      <c r="H251" s="89"/>
      <c r="I251" s="89"/>
      <c r="J251" s="91"/>
      <c r="K251" s="92"/>
      <c r="L251" s="156">
        <f>IF(K251=Organisatie!$E$20,1,0)</f>
        <v>0</v>
      </c>
      <c r="M251" s="156">
        <f>IF(K251=Organisatie!$D$21,1,0)</f>
        <v>0</v>
      </c>
      <c r="N251" s="156">
        <f>IF(K251=Organisatie!$D$22,1,0)</f>
        <v>0</v>
      </c>
      <c r="O251" s="156">
        <f>IF(K251=Organisatie!$D$23,1,0)</f>
        <v>0</v>
      </c>
      <c r="P251" s="156">
        <f t="shared" si="72"/>
        <v>0</v>
      </c>
      <c r="Q251" s="157">
        <f t="shared" si="73"/>
        <v>0</v>
      </c>
      <c r="R251" s="152">
        <f t="shared" si="74"/>
        <v>0</v>
      </c>
      <c r="S251" s="127"/>
      <c r="T251" s="153">
        <f t="shared" si="75"/>
        <v>0</v>
      </c>
      <c r="U251" s="154">
        <f t="shared" si="76"/>
        <v>0</v>
      </c>
      <c r="V251" s="155"/>
      <c r="W251" s="50">
        <f t="shared" si="58"/>
        <v>0</v>
      </c>
      <c r="X251" s="50">
        <f t="shared" si="59"/>
        <v>0</v>
      </c>
      <c r="Y251" s="31"/>
      <c r="Z251" s="22"/>
      <c r="AA251" s="37"/>
      <c r="AB251" s="31"/>
      <c r="AC251" s="50">
        <f t="shared" si="60"/>
        <v>0</v>
      </c>
      <c r="AD251" s="50">
        <f t="shared" si="61"/>
        <v>0</v>
      </c>
      <c r="AE251" s="50">
        <f t="shared" si="62"/>
        <v>0</v>
      </c>
      <c r="AF251" s="50">
        <f t="shared" si="63"/>
        <v>0</v>
      </c>
      <c r="AG251" s="50">
        <f t="shared" si="64"/>
        <v>0</v>
      </c>
      <c r="AH251" s="50">
        <f t="shared" si="65"/>
        <v>0</v>
      </c>
      <c r="AI251" s="50">
        <f t="shared" si="66"/>
        <v>0</v>
      </c>
      <c r="AJ251" s="50">
        <f t="shared" si="67"/>
        <v>0</v>
      </c>
      <c r="AK251" s="51">
        <f t="shared" si="68"/>
        <v>0</v>
      </c>
      <c r="AL251" s="37" t="str">
        <f t="shared" si="69"/>
        <v>Er ontbreken nog enkele gegevens!</v>
      </c>
      <c r="AM251" s="11"/>
      <c r="AN251" s="98">
        <f t="shared" si="70"/>
        <v>0</v>
      </c>
      <c r="AV251" s="20">
        <f t="shared" si="71"/>
        <v>0</v>
      </c>
      <c r="AW251" s="11"/>
    </row>
    <row r="252" spans="1:49" ht="15.75" customHeight="1" x14ac:dyDescent="0.2">
      <c r="A252" s="45">
        <f>SUM($AV$12:AV252)</f>
        <v>0</v>
      </c>
      <c r="B252" s="119"/>
      <c r="C252" s="52"/>
      <c r="D252" s="52"/>
      <c r="E252" s="52"/>
      <c r="F252" s="90"/>
      <c r="G252" s="89"/>
      <c r="H252" s="89"/>
      <c r="I252" s="89"/>
      <c r="J252" s="91"/>
      <c r="K252" s="92"/>
      <c r="L252" s="156">
        <f>IF(K252=Organisatie!$E$20,1,0)</f>
        <v>0</v>
      </c>
      <c r="M252" s="156">
        <f>IF(K252=Organisatie!$D$21,1,0)</f>
        <v>0</v>
      </c>
      <c r="N252" s="156">
        <f>IF(K252=Organisatie!$D$22,1,0)</f>
        <v>0</v>
      </c>
      <c r="O252" s="156">
        <f>IF(K252=Organisatie!$D$23,1,0)</f>
        <v>0</v>
      </c>
      <c r="P252" s="156">
        <f t="shared" si="72"/>
        <v>0</v>
      </c>
      <c r="Q252" s="157">
        <f t="shared" si="73"/>
        <v>0</v>
      </c>
      <c r="R252" s="152">
        <f t="shared" si="74"/>
        <v>0</v>
      </c>
      <c r="S252" s="127"/>
      <c r="T252" s="153">
        <f t="shared" si="75"/>
        <v>0</v>
      </c>
      <c r="U252" s="154">
        <f t="shared" si="76"/>
        <v>0</v>
      </c>
      <c r="V252" s="155"/>
      <c r="W252" s="50">
        <f t="shared" si="58"/>
        <v>0</v>
      </c>
      <c r="X252" s="50">
        <f t="shared" si="59"/>
        <v>0</v>
      </c>
      <c r="Y252" s="31"/>
      <c r="Z252" s="22"/>
      <c r="AA252" s="37"/>
      <c r="AB252" s="31"/>
      <c r="AC252" s="50">
        <f t="shared" si="60"/>
        <v>0</v>
      </c>
      <c r="AD252" s="50">
        <f t="shared" si="61"/>
        <v>0</v>
      </c>
      <c r="AE252" s="50">
        <f t="shared" si="62"/>
        <v>0</v>
      </c>
      <c r="AF252" s="50">
        <f t="shared" si="63"/>
        <v>0</v>
      </c>
      <c r="AG252" s="50">
        <f t="shared" si="64"/>
        <v>0</v>
      </c>
      <c r="AH252" s="50">
        <f t="shared" si="65"/>
        <v>0</v>
      </c>
      <c r="AI252" s="50">
        <f t="shared" si="66"/>
        <v>0</v>
      </c>
      <c r="AJ252" s="50">
        <f t="shared" si="67"/>
        <v>0</v>
      </c>
      <c r="AK252" s="51">
        <f t="shared" si="68"/>
        <v>0</v>
      </c>
      <c r="AL252" s="37" t="str">
        <f t="shared" si="69"/>
        <v>Er ontbreken nog enkele gegevens!</v>
      </c>
      <c r="AM252" s="11"/>
      <c r="AN252" s="98">
        <f t="shared" si="70"/>
        <v>0</v>
      </c>
      <c r="AV252" s="20">
        <f t="shared" si="71"/>
        <v>0</v>
      </c>
      <c r="AW252" s="11"/>
    </row>
    <row r="253" spans="1:49" ht="15.75" customHeight="1" x14ac:dyDescent="0.2">
      <c r="A253" s="45">
        <f>SUM($AV$12:AV253)</f>
        <v>0</v>
      </c>
      <c r="B253" s="119"/>
      <c r="C253" s="52"/>
      <c r="D253" s="52"/>
      <c r="E253" s="52"/>
      <c r="F253" s="90"/>
      <c r="G253" s="89"/>
      <c r="H253" s="89"/>
      <c r="I253" s="89"/>
      <c r="J253" s="91"/>
      <c r="K253" s="92"/>
      <c r="L253" s="156">
        <f>IF(K253=Organisatie!$E$20,1,0)</f>
        <v>0</v>
      </c>
      <c r="M253" s="156">
        <f>IF(K253=Organisatie!$D$21,1,0)</f>
        <v>0</v>
      </c>
      <c r="N253" s="156">
        <f>IF(K253=Organisatie!$D$22,1,0)</f>
        <v>0</v>
      </c>
      <c r="O253" s="156">
        <f>IF(K253=Organisatie!$D$23,1,0)</f>
        <v>0</v>
      </c>
      <c r="P253" s="156">
        <f t="shared" si="72"/>
        <v>0</v>
      </c>
      <c r="Q253" s="157">
        <f t="shared" si="73"/>
        <v>0</v>
      </c>
      <c r="R253" s="152">
        <f t="shared" si="74"/>
        <v>0</v>
      </c>
      <c r="S253" s="127"/>
      <c r="T253" s="153">
        <f t="shared" si="75"/>
        <v>0</v>
      </c>
      <c r="U253" s="154">
        <f t="shared" si="76"/>
        <v>0</v>
      </c>
      <c r="V253" s="155"/>
      <c r="W253" s="50">
        <f t="shared" si="58"/>
        <v>0</v>
      </c>
      <c r="X253" s="50">
        <f t="shared" si="59"/>
        <v>0</v>
      </c>
      <c r="Y253" s="31"/>
      <c r="Z253" s="22"/>
      <c r="AA253" s="37"/>
      <c r="AB253" s="31"/>
      <c r="AC253" s="50">
        <f t="shared" si="60"/>
        <v>0</v>
      </c>
      <c r="AD253" s="50">
        <f t="shared" si="61"/>
        <v>0</v>
      </c>
      <c r="AE253" s="50">
        <f t="shared" si="62"/>
        <v>0</v>
      </c>
      <c r="AF253" s="50">
        <f t="shared" si="63"/>
        <v>0</v>
      </c>
      <c r="AG253" s="50">
        <f t="shared" si="64"/>
        <v>0</v>
      </c>
      <c r="AH253" s="50">
        <f t="shared" si="65"/>
        <v>0</v>
      </c>
      <c r="AI253" s="50">
        <f t="shared" si="66"/>
        <v>0</v>
      </c>
      <c r="AJ253" s="50">
        <f t="shared" si="67"/>
        <v>0</v>
      </c>
      <c r="AK253" s="51">
        <f t="shared" si="68"/>
        <v>0</v>
      </c>
      <c r="AL253" s="37" t="str">
        <f t="shared" si="69"/>
        <v>Er ontbreken nog enkele gegevens!</v>
      </c>
      <c r="AM253" s="11"/>
      <c r="AN253" s="98">
        <f t="shared" si="70"/>
        <v>0</v>
      </c>
      <c r="AV253" s="20">
        <f t="shared" si="71"/>
        <v>0</v>
      </c>
      <c r="AW253" s="11"/>
    </row>
    <row r="254" spans="1:49" ht="15.75" customHeight="1" x14ac:dyDescent="0.2">
      <c r="A254" s="45">
        <f>SUM($AV$12:AV254)</f>
        <v>0</v>
      </c>
      <c r="B254" s="119"/>
      <c r="C254" s="52"/>
      <c r="D254" s="52"/>
      <c r="E254" s="52"/>
      <c r="F254" s="90"/>
      <c r="G254" s="89"/>
      <c r="H254" s="89"/>
      <c r="I254" s="89"/>
      <c r="J254" s="91"/>
      <c r="K254" s="92"/>
      <c r="L254" s="156">
        <f>IF(K254=Organisatie!$E$20,1,0)</f>
        <v>0</v>
      </c>
      <c r="M254" s="156">
        <f>IF(K254=Organisatie!$D$21,1,0)</f>
        <v>0</v>
      </c>
      <c r="N254" s="156">
        <f>IF(K254=Organisatie!$D$22,1,0)</f>
        <v>0</v>
      </c>
      <c r="O254" s="156">
        <f>IF(K254=Organisatie!$D$23,1,0)</f>
        <v>0</v>
      </c>
      <c r="P254" s="156">
        <f t="shared" si="72"/>
        <v>0</v>
      </c>
      <c r="Q254" s="157">
        <f t="shared" si="73"/>
        <v>0</v>
      </c>
      <c r="R254" s="152">
        <f t="shared" si="74"/>
        <v>0</v>
      </c>
      <c r="S254" s="127"/>
      <c r="T254" s="153">
        <f t="shared" si="75"/>
        <v>0</v>
      </c>
      <c r="U254" s="154">
        <f t="shared" si="76"/>
        <v>0</v>
      </c>
      <c r="V254" s="155"/>
      <c r="W254" s="50">
        <f t="shared" si="58"/>
        <v>0</v>
      </c>
      <c r="X254" s="50">
        <f t="shared" si="59"/>
        <v>0</v>
      </c>
      <c r="Y254" s="31"/>
      <c r="Z254" s="22"/>
      <c r="AA254" s="37"/>
      <c r="AB254" s="31"/>
      <c r="AC254" s="50">
        <f t="shared" si="60"/>
        <v>0</v>
      </c>
      <c r="AD254" s="50">
        <f t="shared" si="61"/>
        <v>0</v>
      </c>
      <c r="AE254" s="50">
        <f t="shared" si="62"/>
        <v>0</v>
      </c>
      <c r="AF254" s="50">
        <f t="shared" si="63"/>
        <v>0</v>
      </c>
      <c r="AG254" s="50">
        <f t="shared" si="64"/>
        <v>0</v>
      </c>
      <c r="AH254" s="50">
        <f t="shared" si="65"/>
        <v>0</v>
      </c>
      <c r="AI254" s="50">
        <f t="shared" si="66"/>
        <v>0</v>
      </c>
      <c r="AJ254" s="50">
        <f t="shared" si="67"/>
        <v>0</v>
      </c>
      <c r="AK254" s="51">
        <f t="shared" si="68"/>
        <v>0</v>
      </c>
      <c r="AL254" s="37" t="str">
        <f t="shared" si="69"/>
        <v>Er ontbreken nog enkele gegevens!</v>
      </c>
      <c r="AM254" s="11"/>
      <c r="AN254" s="98">
        <f t="shared" si="70"/>
        <v>0</v>
      </c>
      <c r="AV254" s="20">
        <f t="shared" si="71"/>
        <v>0</v>
      </c>
      <c r="AW254" s="11"/>
    </row>
    <row r="255" spans="1:49" ht="15.75" customHeight="1" x14ac:dyDescent="0.2">
      <c r="A255" s="45">
        <f>SUM($AV$12:AV255)</f>
        <v>0</v>
      </c>
      <c r="B255" s="119"/>
      <c r="C255" s="52"/>
      <c r="D255" s="52"/>
      <c r="E255" s="52"/>
      <c r="F255" s="90"/>
      <c r="G255" s="89"/>
      <c r="H255" s="89"/>
      <c r="I255" s="89"/>
      <c r="J255" s="91"/>
      <c r="K255" s="92"/>
      <c r="L255" s="156">
        <f>IF(K255=Organisatie!$E$20,1,0)</f>
        <v>0</v>
      </c>
      <c r="M255" s="156">
        <f>IF(K255=Organisatie!$D$21,1,0)</f>
        <v>0</v>
      </c>
      <c r="N255" s="156">
        <f>IF(K255=Organisatie!$D$22,1,0)</f>
        <v>0</v>
      </c>
      <c r="O255" s="156">
        <f>IF(K255=Organisatie!$D$23,1,0)</f>
        <v>0</v>
      </c>
      <c r="P255" s="156">
        <f t="shared" si="72"/>
        <v>0</v>
      </c>
      <c r="Q255" s="157">
        <f t="shared" si="73"/>
        <v>0</v>
      </c>
      <c r="R255" s="152">
        <f t="shared" si="74"/>
        <v>0</v>
      </c>
      <c r="S255" s="127"/>
      <c r="T255" s="153">
        <f t="shared" si="75"/>
        <v>0</v>
      </c>
      <c r="U255" s="154">
        <f t="shared" si="76"/>
        <v>0</v>
      </c>
      <c r="V255" s="155"/>
      <c r="W255" s="50">
        <f t="shared" si="58"/>
        <v>0</v>
      </c>
      <c r="X255" s="50">
        <f t="shared" si="59"/>
        <v>0</v>
      </c>
      <c r="Y255" s="31"/>
      <c r="Z255" s="22"/>
      <c r="AA255" s="37"/>
      <c r="AB255" s="31"/>
      <c r="AC255" s="50">
        <f t="shared" si="60"/>
        <v>0</v>
      </c>
      <c r="AD255" s="50">
        <f t="shared" si="61"/>
        <v>0</v>
      </c>
      <c r="AE255" s="50">
        <f t="shared" si="62"/>
        <v>0</v>
      </c>
      <c r="AF255" s="50">
        <f t="shared" si="63"/>
        <v>0</v>
      </c>
      <c r="AG255" s="50">
        <f t="shared" si="64"/>
        <v>0</v>
      </c>
      <c r="AH255" s="50">
        <f t="shared" si="65"/>
        <v>0</v>
      </c>
      <c r="AI255" s="50">
        <f t="shared" si="66"/>
        <v>0</v>
      </c>
      <c r="AJ255" s="50">
        <f t="shared" si="67"/>
        <v>0</v>
      </c>
      <c r="AK255" s="51">
        <f t="shared" si="68"/>
        <v>0</v>
      </c>
      <c r="AL255" s="37" t="str">
        <f t="shared" si="69"/>
        <v>Er ontbreken nog enkele gegevens!</v>
      </c>
      <c r="AM255" s="11"/>
      <c r="AN255" s="98">
        <f t="shared" si="70"/>
        <v>0</v>
      </c>
      <c r="AV255" s="20">
        <f t="shared" si="71"/>
        <v>0</v>
      </c>
      <c r="AW255" s="11"/>
    </row>
    <row r="256" spans="1:49" ht="15.75" customHeight="1" x14ac:dyDescent="0.2">
      <c r="A256" s="45">
        <f>SUM($AV$12:AV256)</f>
        <v>0</v>
      </c>
      <c r="B256" s="119"/>
      <c r="C256" s="52"/>
      <c r="D256" s="52"/>
      <c r="E256" s="52"/>
      <c r="F256" s="90"/>
      <c r="G256" s="89"/>
      <c r="H256" s="89"/>
      <c r="I256" s="89"/>
      <c r="J256" s="91"/>
      <c r="K256" s="92"/>
      <c r="L256" s="156">
        <f>IF(K256=Organisatie!$E$20,1,0)</f>
        <v>0</v>
      </c>
      <c r="M256" s="156">
        <f>IF(K256=Organisatie!$D$21,1,0)</f>
        <v>0</v>
      </c>
      <c r="N256" s="156">
        <f>IF(K256=Organisatie!$D$22,1,0)</f>
        <v>0</v>
      </c>
      <c r="O256" s="156">
        <f>IF(K256=Organisatie!$D$23,1,0)</f>
        <v>0</v>
      </c>
      <c r="P256" s="156">
        <f t="shared" si="72"/>
        <v>0</v>
      </c>
      <c r="Q256" s="157">
        <f t="shared" si="73"/>
        <v>0</v>
      </c>
      <c r="R256" s="152">
        <f t="shared" si="74"/>
        <v>0</v>
      </c>
      <c r="S256" s="127"/>
      <c r="T256" s="153">
        <f t="shared" si="75"/>
        <v>0</v>
      </c>
      <c r="U256" s="154">
        <f t="shared" si="76"/>
        <v>0</v>
      </c>
      <c r="V256" s="155"/>
      <c r="W256" s="50">
        <f t="shared" si="58"/>
        <v>0</v>
      </c>
      <c r="X256" s="50">
        <f t="shared" si="59"/>
        <v>0</v>
      </c>
      <c r="Y256" s="31"/>
      <c r="Z256" s="22"/>
      <c r="AA256" s="37"/>
      <c r="AB256" s="31"/>
      <c r="AC256" s="50">
        <f t="shared" si="60"/>
        <v>0</v>
      </c>
      <c r="AD256" s="50">
        <f t="shared" si="61"/>
        <v>0</v>
      </c>
      <c r="AE256" s="50">
        <f t="shared" si="62"/>
        <v>0</v>
      </c>
      <c r="AF256" s="50">
        <f t="shared" si="63"/>
        <v>0</v>
      </c>
      <c r="AG256" s="50">
        <f t="shared" si="64"/>
        <v>0</v>
      </c>
      <c r="AH256" s="50">
        <f t="shared" si="65"/>
        <v>0</v>
      </c>
      <c r="AI256" s="50">
        <f t="shared" si="66"/>
        <v>0</v>
      </c>
      <c r="AJ256" s="50">
        <f t="shared" si="67"/>
        <v>0</v>
      </c>
      <c r="AK256" s="51">
        <f t="shared" si="68"/>
        <v>0</v>
      </c>
      <c r="AL256" s="37" t="str">
        <f t="shared" si="69"/>
        <v>Er ontbreken nog enkele gegevens!</v>
      </c>
      <c r="AM256" s="11"/>
      <c r="AN256" s="98">
        <f t="shared" si="70"/>
        <v>0</v>
      </c>
      <c r="AV256" s="20">
        <f t="shared" si="71"/>
        <v>0</v>
      </c>
      <c r="AW256" s="11"/>
    </row>
    <row r="257" spans="1:49" ht="15.75" customHeight="1" x14ac:dyDescent="0.2">
      <c r="A257" s="45">
        <f>SUM($AV$12:AV257)</f>
        <v>0</v>
      </c>
      <c r="B257" s="119"/>
      <c r="C257" s="52"/>
      <c r="D257" s="52"/>
      <c r="E257" s="52"/>
      <c r="F257" s="90"/>
      <c r="G257" s="89"/>
      <c r="H257" s="89"/>
      <c r="I257" s="89"/>
      <c r="J257" s="91"/>
      <c r="K257" s="92"/>
      <c r="L257" s="156">
        <f>IF(K257=Organisatie!$E$20,1,0)</f>
        <v>0</v>
      </c>
      <c r="M257" s="156">
        <f>IF(K257=Organisatie!$D$21,1,0)</f>
        <v>0</v>
      </c>
      <c r="N257" s="156">
        <f>IF(K257=Organisatie!$D$22,1,0)</f>
        <v>0</v>
      </c>
      <c r="O257" s="156">
        <f>IF(K257=Organisatie!$D$23,1,0)</f>
        <v>0</v>
      </c>
      <c r="P257" s="156">
        <f t="shared" si="72"/>
        <v>0</v>
      </c>
      <c r="Q257" s="157">
        <f t="shared" si="73"/>
        <v>0</v>
      </c>
      <c r="R257" s="152">
        <f t="shared" si="74"/>
        <v>0</v>
      </c>
      <c r="S257" s="127"/>
      <c r="T257" s="153">
        <f t="shared" si="75"/>
        <v>0</v>
      </c>
      <c r="U257" s="154">
        <f t="shared" si="76"/>
        <v>0</v>
      </c>
      <c r="V257" s="155"/>
      <c r="W257" s="50">
        <f t="shared" si="58"/>
        <v>0</v>
      </c>
      <c r="X257" s="50">
        <f t="shared" si="59"/>
        <v>0</v>
      </c>
      <c r="Y257" s="31"/>
      <c r="Z257" s="22"/>
      <c r="AA257" s="37"/>
      <c r="AB257" s="31"/>
      <c r="AC257" s="50">
        <f t="shared" si="60"/>
        <v>0</v>
      </c>
      <c r="AD257" s="50">
        <f t="shared" si="61"/>
        <v>0</v>
      </c>
      <c r="AE257" s="50">
        <f t="shared" si="62"/>
        <v>0</v>
      </c>
      <c r="AF257" s="50">
        <f t="shared" si="63"/>
        <v>0</v>
      </c>
      <c r="AG257" s="50">
        <f t="shared" si="64"/>
        <v>0</v>
      </c>
      <c r="AH257" s="50">
        <f t="shared" si="65"/>
        <v>0</v>
      </c>
      <c r="AI257" s="50">
        <f t="shared" si="66"/>
        <v>0</v>
      </c>
      <c r="AJ257" s="50">
        <f t="shared" si="67"/>
        <v>0</v>
      </c>
      <c r="AK257" s="51">
        <f t="shared" si="68"/>
        <v>0</v>
      </c>
      <c r="AL257" s="37" t="str">
        <f t="shared" si="69"/>
        <v>Er ontbreken nog enkele gegevens!</v>
      </c>
      <c r="AM257" s="11"/>
      <c r="AN257" s="98">
        <f t="shared" si="70"/>
        <v>0</v>
      </c>
      <c r="AV257" s="20">
        <f t="shared" si="71"/>
        <v>0</v>
      </c>
      <c r="AW257" s="11"/>
    </row>
    <row r="258" spans="1:49" ht="15.75" customHeight="1" x14ac:dyDescent="0.2">
      <c r="A258" s="45">
        <f>SUM($AV$12:AV258)</f>
        <v>0</v>
      </c>
      <c r="B258" s="119"/>
      <c r="C258" s="52"/>
      <c r="D258" s="52"/>
      <c r="E258" s="52"/>
      <c r="F258" s="90"/>
      <c r="G258" s="89"/>
      <c r="H258" s="89"/>
      <c r="I258" s="89"/>
      <c r="J258" s="91"/>
      <c r="K258" s="92"/>
      <c r="L258" s="156">
        <f>IF(K258=Organisatie!$E$20,1,0)</f>
        <v>0</v>
      </c>
      <c r="M258" s="156">
        <f>IF(K258=Organisatie!$D$21,1,0)</f>
        <v>0</v>
      </c>
      <c r="N258" s="156">
        <f>IF(K258=Organisatie!$D$22,1,0)</f>
        <v>0</v>
      </c>
      <c r="O258" s="156">
        <f>IF(K258=Organisatie!$D$23,1,0)</f>
        <v>0</v>
      </c>
      <c r="P258" s="156">
        <f t="shared" si="72"/>
        <v>0</v>
      </c>
      <c r="Q258" s="157">
        <f t="shared" si="73"/>
        <v>0</v>
      </c>
      <c r="R258" s="152">
        <f t="shared" si="74"/>
        <v>0</v>
      </c>
      <c r="S258" s="127"/>
      <c r="T258" s="153">
        <f t="shared" si="75"/>
        <v>0</v>
      </c>
      <c r="U258" s="154">
        <f t="shared" si="76"/>
        <v>0</v>
      </c>
      <c r="V258" s="155"/>
      <c r="W258" s="50">
        <f t="shared" si="58"/>
        <v>0</v>
      </c>
      <c r="X258" s="50">
        <f t="shared" si="59"/>
        <v>0</v>
      </c>
      <c r="Y258" s="31"/>
      <c r="Z258" s="22"/>
      <c r="AA258" s="37"/>
      <c r="AB258" s="31"/>
      <c r="AC258" s="50">
        <f t="shared" si="60"/>
        <v>0</v>
      </c>
      <c r="AD258" s="50">
        <f t="shared" si="61"/>
        <v>0</v>
      </c>
      <c r="AE258" s="50">
        <f t="shared" si="62"/>
        <v>0</v>
      </c>
      <c r="AF258" s="50">
        <f t="shared" si="63"/>
        <v>0</v>
      </c>
      <c r="AG258" s="50">
        <f t="shared" si="64"/>
        <v>0</v>
      </c>
      <c r="AH258" s="50">
        <f t="shared" si="65"/>
        <v>0</v>
      </c>
      <c r="AI258" s="50">
        <f t="shared" si="66"/>
        <v>0</v>
      </c>
      <c r="AJ258" s="50">
        <f t="shared" si="67"/>
        <v>0</v>
      </c>
      <c r="AK258" s="51">
        <f t="shared" si="68"/>
        <v>0</v>
      </c>
      <c r="AL258" s="37" t="str">
        <f t="shared" si="69"/>
        <v>Er ontbreken nog enkele gegevens!</v>
      </c>
      <c r="AM258" s="11"/>
      <c r="AN258" s="98">
        <f t="shared" si="70"/>
        <v>0</v>
      </c>
      <c r="AV258" s="20">
        <f t="shared" si="71"/>
        <v>0</v>
      </c>
      <c r="AW258" s="11"/>
    </row>
    <row r="259" spans="1:49" ht="15.75" customHeight="1" x14ac:dyDescent="0.2">
      <c r="A259" s="45">
        <f>SUM($AV$12:AV259)</f>
        <v>0</v>
      </c>
      <c r="B259" s="119"/>
      <c r="C259" s="52"/>
      <c r="D259" s="52"/>
      <c r="E259" s="52"/>
      <c r="F259" s="90"/>
      <c r="G259" s="89"/>
      <c r="H259" s="89"/>
      <c r="I259" s="89"/>
      <c r="J259" s="91"/>
      <c r="K259" s="92"/>
      <c r="L259" s="156">
        <f>IF(K259=Organisatie!$E$20,1,0)</f>
        <v>0</v>
      </c>
      <c r="M259" s="156">
        <f>IF(K259=Organisatie!$D$21,1,0)</f>
        <v>0</v>
      </c>
      <c r="N259" s="156">
        <f>IF(K259=Organisatie!$D$22,1,0)</f>
        <v>0</v>
      </c>
      <c r="O259" s="156">
        <f>IF(K259=Organisatie!$D$23,1,0)</f>
        <v>0</v>
      </c>
      <c r="P259" s="156">
        <f t="shared" si="72"/>
        <v>0</v>
      </c>
      <c r="Q259" s="157">
        <f t="shared" si="73"/>
        <v>0</v>
      </c>
      <c r="R259" s="152">
        <f t="shared" si="74"/>
        <v>0</v>
      </c>
      <c r="S259" s="127"/>
      <c r="T259" s="153">
        <f t="shared" si="75"/>
        <v>0</v>
      </c>
      <c r="U259" s="154">
        <f t="shared" si="76"/>
        <v>0</v>
      </c>
      <c r="V259" s="155"/>
      <c r="W259" s="50">
        <f t="shared" si="58"/>
        <v>0</v>
      </c>
      <c r="X259" s="50">
        <f t="shared" si="59"/>
        <v>0</v>
      </c>
      <c r="Y259" s="31"/>
      <c r="Z259" s="22"/>
      <c r="AA259" s="37"/>
      <c r="AB259" s="31"/>
      <c r="AC259" s="50">
        <f t="shared" si="60"/>
        <v>0</v>
      </c>
      <c r="AD259" s="50">
        <f t="shared" si="61"/>
        <v>0</v>
      </c>
      <c r="AE259" s="50">
        <f t="shared" si="62"/>
        <v>0</v>
      </c>
      <c r="AF259" s="50">
        <f t="shared" si="63"/>
        <v>0</v>
      </c>
      <c r="AG259" s="50">
        <f t="shared" si="64"/>
        <v>0</v>
      </c>
      <c r="AH259" s="50">
        <f t="shared" si="65"/>
        <v>0</v>
      </c>
      <c r="AI259" s="50">
        <f t="shared" si="66"/>
        <v>0</v>
      </c>
      <c r="AJ259" s="50">
        <f t="shared" si="67"/>
        <v>0</v>
      </c>
      <c r="AK259" s="51">
        <f t="shared" si="68"/>
        <v>0</v>
      </c>
      <c r="AL259" s="37" t="str">
        <f t="shared" si="69"/>
        <v>Er ontbreken nog enkele gegevens!</v>
      </c>
      <c r="AM259" s="11"/>
      <c r="AN259" s="98">
        <f t="shared" si="70"/>
        <v>0</v>
      </c>
      <c r="AV259" s="20">
        <f t="shared" si="71"/>
        <v>0</v>
      </c>
      <c r="AW259" s="11"/>
    </row>
    <row r="260" spans="1:49" ht="15.75" customHeight="1" x14ac:dyDescent="0.2">
      <c r="A260" s="45">
        <f>SUM($AV$12:AV260)</f>
        <v>0</v>
      </c>
      <c r="B260" s="119"/>
      <c r="C260" s="52"/>
      <c r="D260" s="52"/>
      <c r="E260" s="52"/>
      <c r="F260" s="90"/>
      <c r="G260" s="89"/>
      <c r="H260" s="89"/>
      <c r="I260" s="89"/>
      <c r="J260" s="91"/>
      <c r="K260" s="92"/>
      <c r="L260" s="156">
        <f>IF(K260=Organisatie!$E$20,1,0)</f>
        <v>0</v>
      </c>
      <c r="M260" s="156">
        <f>IF(K260=Organisatie!$D$21,1,0)</f>
        <v>0</v>
      </c>
      <c r="N260" s="156">
        <f>IF(K260=Organisatie!$D$22,1,0)</f>
        <v>0</v>
      </c>
      <c r="O260" s="156">
        <f>IF(K260=Organisatie!$D$23,1,0)</f>
        <v>0</v>
      </c>
      <c r="P260" s="156">
        <f t="shared" si="72"/>
        <v>0</v>
      </c>
      <c r="Q260" s="157">
        <f t="shared" si="73"/>
        <v>0</v>
      </c>
      <c r="R260" s="152">
        <f t="shared" si="74"/>
        <v>0</v>
      </c>
      <c r="S260" s="127"/>
      <c r="T260" s="153">
        <f t="shared" si="75"/>
        <v>0</v>
      </c>
      <c r="U260" s="154">
        <f t="shared" si="76"/>
        <v>0</v>
      </c>
      <c r="V260" s="155"/>
      <c r="W260" s="50">
        <f t="shared" si="58"/>
        <v>0</v>
      </c>
      <c r="X260" s="50">
        <f t="shared" si="59"/>
        <v>0</v>
      </c>
      <c r="Y260" s="31"/>
      <c r="Z260" s="22"/>
      <c r="AA260" s="37"/>
      <c r="AB260" s="31"/>
      <c r="AC260" s="50">
        <f t="shared" si="60"/>
        <v>0</v>
      </c>
      <c r="AD260" s="50">
        <f t="shared" si="61"/>
        <v>0</v>
      </c>
      <c r="AE260" s="50">
        <f t="shared" si="62"/>
        <v>0</v>
      </c>
      <c r="AF260" s="50">
        <f t="shared" si="63"/>
        <v>0</v>
      </c>
      <c r="AG260" s="50">
        <f t="shared" si="64"/>
        <v>0</v>
      </c>
      <c r="AH260" s="50">
        <f t="shared" si="65"/>
        <v>0</v>
      </c>
      <c r="AI260" s="50">
        <f t="shared" si="66"/>
        <v>0</v>
      </c>
      <c r="AJ260" s="50">
        <f t="shared" si="67"/>
        <v>0</v>
      </c>
      <c r="AK260" s="51">
        <f t="shared" si="68"/>
        <v>0</v>
      </c>
      <c r="AL260" s="37" t="str">
        <f t="shared" si="69"/>
        <v>Er ontbreken nog enkele gegevens!</v>
      </c>
      <c r="AM260" s="11"/>
      <c r="AN260" s="98">
        <f t="shared" si="70"/>
        <v>0</v>
      </c>
      <c r="AV260" s="20">
        <f t="shared" si="71"/>
        <v>0</v>
      </c>
      <c r="AW260" s="11"/>
    </row>
    <row r="261" spans="1:49" ht="15.75" customHeight="1" x14ac:dyDescent="0.2">
      <c r="A261" s="45">
        <f>SUM($AV$12:AV261)</f>
        <v>0</v>
      </c>
      <c r="B261" s="119"/>
      <c r="C261" s="52"/>
      <c r="D261" s="52"/>
      <c r="E261" s="52"/>
      <c r="F261" s="90"/>
      <c r="G261" s="89"/>
      <c r="H261" s="89"/>
      <c r="I261" s="89"/>
      <c r="J261" s="91"/>
      <c r="K261" s="92"/>
      <c r="L261" s="156">
        <f>IF(K261=Organisatie!$E$20,1,0)</f>
        <v>0</v>
      </c>
      <c r="M261" s="156">
        <f>IF(K261=Organisatie!$D$21,1,0)</f>
        <v>0</v>
      </c>
      <c r="N261" s="156">
        <f>IF(K261=Organisatie!$D$22,1,0)</f>
        <v>0</v>
      </c>
      <c r="O261" s="156">
        <f>IF(K261=Organisatie!$D$23,1,0)</f>
        <v>0</v>
      </c>
      <c r="P261" s="156">
        <f t="shared" si="72"/>
        <v>0</v>
      </c>
      <c r="Q261" s="157">
        <f t="shared" si="73"/>
        <v>0</v>
      </c>
      <c r="R261" s="152">
        <f t="shared" si="74"/>
        <v>0</v>
      </c>
      <c r="S261" s="127"/>
      <c r="T261" s="153">
        <f t="shared" si="75"/>
        <v>0</v>
      </c>
      <c r="U261" s="154">
        <f t="shared" si="76"/>
        <v>0</v>
      </c>
      <c r="V261" s="155"/>
      <c r="W261" s="50">
        <f t="shared" si="58"/>
        <v>0</v>
      </c>
      <c r="X261" s="50">
        <f t="shared" si="59"/>
        <v>0</v>
      </c>
      <c r="Y261" s="31"/>
      <c r="Z261" s="22"/>
      <c r="AA261" s="37"/>
      <c r="AB261" s="31"/>
      <c r="AC261" s="50">
        <f t="shared" si="60"/>
        <v>0</v>
      </c>
      <c r="AD261" s="50">
        <f t="shared" si="61"/>
        <v>0</v>
      </c>
      <c r="AE261" s="50">
        <f t="shared" si="62"/>
        <v>0</v>
      </c>
      <c r="AF261" s="50">
        <f t="shared" si="63"/>
        <v>0</v>
      </c>
      <c r="AG261" s="50">
        <f t="shared" si="64"/>
        <v>0</v>
      </c>
      <c r="AH261" s="50">
        <f t="shared" si="65"/>
        <v>0</v>
      </c>
      <c r="AI261" s="50">
        <f t="shared" si="66"/>
        <v>0</v>
      </c>
      <c r="AJ261" s="50">
        <f t="shared" si="67"/>
        <v>0</v>
      </c>
      <c r="AK261" s="51">
        <f t="shared" si="68"/>
        <v>0</v>
      </c>
      <c r="AL261" s="37" t="str">
        <f t="shared" si="69"/>
        <v>Er ontbreken nog enkele gegevens!</v>
      </c>
      <c r="AM261" s="11"/>
      <c r="AN261" s="98">
        <f t="shared" si="70"/>
        <v>0</v>
      </c>
      <c r="AV261" s="20">
        <f t="shared" si="71"/>
        <v>0</v>
      </c>
      <c r="AW261" s="11"/>
    </row>
    <row r="262" spans="1:49" ht="15.75" customHeight="1" x14ac:dyDescent="0.2">
      <c r="A262" s="45">
        <f>SUM($AV$12:AV262)</f>
        <v>0</v>
      </c>
      <c r="B262" s="119"/>
      <c r="C262" s="52"/>
      <c r="D262" s="52"/>
      <c r="E262" s="52"/>
      <c r="F262" s="90"/>
      <c r="G262" s="89"/>
      <c r="H262" s="89"/>
      <c r="I262" s="89"/>
      <c r="J262" s="91"/>
      <c r="K262" s="92"/>
      <c r="L262" s="156">
        <f>IF(K262=Organisatie!$E$20,1,0)</f>
        <v>0</v>
      </c>
      <c r="M262" s="156">
        <f>IF(K262=Organisatie!$D$21,1,0)</f>
        <v>0</v>
      </c>
      <c r="N262" s="156">
        <f>IF(K262=Organisatie!$D$22,1,0)</f>
        <v>0</v>
      </c>
      <c r="O262" s="156">
        <f>IF(K262=Organisatie!$D$23,1,0)</f>
        <v>0</v>
      </c>
      <c r="P262" s="156">
        <f t="shared" si="72"/>
        <v>0</v>
      </c>
      <c r="Q262" s="157">
        <f t="shared" si="73"/>
        <v>0</v>
      </c>
      <c r="R262" s="152">
        <f t="shared" si="74"/>
        <v>0</v>
      </c>
      <c r="S262" s="127"/>
      <c r="T262" s="153">
        <f t="shared" si="75"/>
        <v>0</v>
      </c>
      <c r="U262" s="154">
        <f t="shared" si="76"/>
        <v>0</v>
      </c>
      <c r="V262" s="155"/>
      <c r="W262" s="50">
        <f t="shared" si="58"/>
        <v>0</v>
      </c>
      <c r="X262" s="50">
        <f t="shared" si="59"/>
        <v>0</v>
      </c>
      <c r="Y262" s="31"/>
      <c r="Z262" s="22"/>
      <c r="AA262" s="37"/>
      <c r="AB262" s="31"/>
      <c r="AC262" s="50">
        <f t="shared" si="60"/>
        <v>0</v>
      </c>
      <c r="AD262" s="50">
        <f t="shared" si="61"/>
        <v>0</v>
      </c>
      <c r="AE262" s="50">
        <f t="shared" si="62"/>
        <v>0</v>
      </c>
      <c r="AF262" s="50">
        <f t="shared" si="63"/>
        <v>0</v>
      </c>
      <c r="AG262" s="50">
        <f t="shared" si="64"/>
        <v>0</v>
      </c>
      <c r="AH262" s="50">
        <f t="shared" si="65"/>
        <v>0</v>
      </c>
      <c r="AI262" s="50">
        <f t="shared" si="66"/>
        <v>0</v>
      </c>
      <c r="AJ262" s="50">
        <f t="shared" si="67"/>
        <v>0</v>
      </c>
      <c r="AK262" s="51">
        <f t="shared" si="68"/>
        <v>0</v>
      </c>
      <c r="AL262" s="37" t="str">
        <f t="shared" si="69"/>
        <v>Er ontbreken nog enkele gegevens!</v>
      </c>
      <c r="AM262" s="11"/>
      <c r="AN262" s="98">
        <f t="shared" si="70"/>
        <v>0</v>
      </c>
      <c r="AV262" s="20">
        <f t="shared" si="71"/>
        <v>0</v>
      </c>
      <c r="AW262" s="11"/>
    </row>
    <row r="263" spans="1:49" ht="15.75" customHeight="1" x14ac:dyDescent="0.2">
      <c r="A263" s="45">
        <f>SUM($AV$12:AV263)</f>
        <v>0</v>
      </c>
      <c r="B263" s="119"/>
      <c r="C263" s="52"/>
      <c r="D263" s="52"/>
      <c r="E263" s="52"/>
      <c r="F263" s="90"/>
      <c r="G263" s="89"/>
      <c r="H263" s="89"/>
      <c r="I263" s="89"/>
      <c r="J263" s="91"/>
      <c r="K263" s="92"/>
      <c r="L263" s="156">
        <f>IF(K263=Organisatie!$E$20,1,0)</f>
        <v>0</v>
      </c>
      <c r="M263" s="156">
        <f>IF(K263=Organisatie!$D$21,1,0)</f>
        <v>0</v>
      </c>
      <c r="N263" s="156">
        <f>IF(K263=Organisatie!$D$22,1,0)</f>
        <v>0</v>
      </c>
      <c r="O263" s="156">
        <f>IF(K263=Organisatie!$D$23,1,0)</f>
        <v>0</v>
      </c>
      <c r="P263" s="156">
        <f t="shared" si="72"/>
        <v>0</v>
      </c>
      <c r="Q263" s="157">
        <f t="shared" si="73"/>
        <v>0</v>
      </c>
      <c r="R263" s="152">
        <f t="shared" si="74"/>
        <v>0</v>
      </c>
      <c r="S263" s="127"/>
      <c r="T263" s="153">
        <f t="shared" si="75"/>
        <v>0</v>
      </c>
      <c r="U263" s="154">
        <f t="shared" si="76"/>
        <v>0</v>
      </c>
      <c r="V263" s="155"/>
      <c r="W263" s="50">
        <f t="shared" si="58"/>
        <v>0</v>
      </c>
      <c r="X263" s="50">
        <f t="shared" si="59"/>
        <v>0</v>
      </c>
      <c r="Y263" s="31"/>
      <c r="Z263" s="22"/>
      <c r="AA263" s="37"/>
      <c r="AB263" s="31"/>
      <c r="AC263" s="50">
        <f t="shared" si="60"/>
        <v>0</v>
      </c>
      <c r="AD263" s="50">
        <f t="shared" si="61"/>
        <v>0</v>
      </c>
      <c r="AE263" s="50">
        <f t="shared" si="62"/>
        <v>0</v>
      </c>
      <c r="AF263" s="50">
        <f t="shared" si="63"/>
        <v>0</v>
      </c>
      <c r="AG263" s="50">
        <f t="shared" si="64"/>
        <v>0</v>
      </c>
      <c r="AH263" s="50">
        <f t="shared" si="65"/>
        <v>0</v>
      </c>
      <c r="AI263" s="50">
        <f t="shared" si="66"/>
        <v>0</v>
      </c>
      <c r="AJ263" s="50">
        <f t="shared" si="67"/>
        <v>0</v>
      </c>
      <c r="AK263" s="51">
        <f t="shared" si="68"/>
        <v>0</v>
      </c>
      <c r="AL263" s="37" t="str">
        <f t="shared" si="69"/>
        <v>Er ontbreken nog enkele gegevens!</v>
      </c>
      <c r="AM263" s="11"/>
      <c r="AN263" s="98">
        <f t="shared" si="70"/>
        <v>0</v>
      </c>
      <c r="AV263" s="20">
        <f t="shared" si="71"/>
        <v>0</v>
      </c>
      <c r="AW263" s="11"/>
    </row>
    <row r="264" spans="1:49" ht="15.75" customHeight="1" x14ac:dyDescent="0.2">
      <c r="A264" s="45">
        <f>SUM($AV$12:AV264)</f>
        <v>0</v>
      </c>
      <c r="B264" s="119"/>
      <c r="C264" s="52"/>
      <c r="D264" s="52"/>
      <c r="E264" s="52"/>
      <c r="F264" s="90"/>
      <c r="G264" s="89"/>
      <c r="H264" s="89"/>
      <c r="I264" s="89"/>
      <c r="J264" s="91"/>
      <c r="K264" s="92"/>
      <c r="L264" s="156">
        <f>IF(K264=Organisatie!$E$20,1,0)</f>
        <v>0</v>
      </c>
      <c r="M264" s="156">
        <f>IF(K264=Organisatie!$D$21,1,0)</f>
        <v>0</v>
      </c>
      <c r="N264" s="156">
        <f>IF(K264=Organisatie!$D$22,1,0)</f>
        <v>0</v>
      </c>
      <c r="O264" s="156">
        <f>IF(K264=Organisatie!$D$23,1,0)</f>
        <v>0</v>
      </c>
      <c r="P264" s="156">
        <f t="shared" si="72"/>
        <v>0</v>
      </c>
      <c r="Q264" s="157">
        <f t="shared" si="73"/>
        <v>0</v>
      </c>
      <c r="R264" s="152">
        <f t="shared" si="74"/>
        <v>0</v>
      </c>
      <c r="S264" s="127"/>
      <c r="T264" s="153">
        <f t="shared" si="75"/>
        <v>0</v>
      </c>
      <c r="U264" s="154">
        <f t="shared" si="76"/>
        <v>0</v>
      </c>
      <c r="V264" s="155"/>
      <c r="W264" s="50">
        <f t="shared" si="58"/>
        <v>0</v>
      </c>
      <c r="X264" s="50">
        <f t="shared" si="59"/>
        <v>0</v>
      </c>
      <c r="Y264" s="31"/>
      <c r="Z264" s="22"/>
      <c r="AA264" s="37"/>
      <c r="AB264" s="31"/>
      <c r="AC264" s="50">
        <f t="shared" si="60"/>
        <v>0</v>
      </c>
      <c r="AD264" s="50">
        <f t="shared" si="61"/>
        <v>0</v>
      </c>
      <c r="AE264" s="50">
        <f t="shared" si="62"/>
        <v>0</v>
      </c>
      <c r="AF264" s="50">
        <f t="shared" si="63"/>
        <v>0</v>
      </c>
      <c r="AG264" s="50">
        <f t="shared" si="64"/>
        <v>0</v>
      </c>
      <c r="AH264" s="50">
        <f t="shared" si="65"/>
        <v>0</v>
      </c>
      <c r="AI264" s="50">
        <f t="shared" si="66"/>
        <v>0</v>
      </c>
      <c r="AJ264" s="50">
        <f t="shared" si="67"/>
        <v>0</v>
      </c>
      <c r="AK264" s="51">
        <f t="shared" si="68"/>
        <v>0</v>
      </c>
      <c r="AL264" s="37" t="str">
        <f t="shared" si="69"/>
        <v>Er ontbreken nog enkele gegevens!</v>
      </c>
      <c r="AM264" s="11"/>
      <c r="AN264" s="98">
        <f t="shared" si="70"/>
        <v>0</v>
      </c>
      <c r="AV264" s="20">
        <f t="shared" si="71"/>
        <v>0</v>
      </c>
      <c r="AW264" s="11"/>
    </row>
    <row r="265" spans="1:49" ht="15.75" customHeight="1" x14ac:dyDescent="0.2">
      <c r="A265" s="45">
        <f>SUM($AV$12:AV265)</f>
        <v>0</v>
      </c>
      <c r="B265" s="119"/>
      <c r="C265" s="52"/>
      <c r="D265" s="52"/>
      <c r="E265" s="52"/>
      <c r="F265" s="90"/>
      <c r="G265" s="89"/>
      <c r="H265" s="89"/>
      <c r="I265" s="89"/>
      <c r="J265" s="91"/>
      <c r="K265" s="92"/>
      <c r="L265" s="156">
        <f>IF(K265=Organisatie!$E$20,1,0)</f>
        <v>0</v>
      </c>
      <c r="M265" s="156">
        <f>IF(K265=Organisatie!$D$21,1,0)</f>
        <v>0</v>
      </c>
      <c r="N265" s="156">
        <f>IF(K265=Organisatie!$D$22,1,0)</f>
        <v>0</v>
      </c>
      <c r="O265" s="156">
        <f>IF(K265=Organisatie!$D$23,1,0)</f>
        <v>0</v>
      </c>
      <c r="P265" s="156">
        <f t="shared" si="72"/>
        <v>0</v>
      </c>
      <c r="Q265" s="157">
        <f t="shared" si="73"/>
        <v>0</v>
      </c>
      <c r="R265" s="152">
        <f t="shared" si="74"/>
        <v>0</v>
      </c>
      <c r="S265" s="127"/>
      <c r="T265" s="153">
        <f t="shared" si="75"/>
        <v>0</v>
      </c>
      <c r="U265" s="154">
        <f t="shared" si="76"/>
        <v>0</v>
      </c>
      <c r="V265" s="155"/>
      <c r="W265" s="50">
        <f t="shared" si="58"/>
        <v>0</v>
      </c>
      <c r="X265" s="50">
        <f t="shared" si="59"/>
        <v>0</v>
      </c>
      <c r="Y265" s="31"/>
      <c r="Z265" s="22"/>
      <c r="AA265" s="37"/>
      <c r="AB265" s="31"/>
      <c r="AC265" s="50">
        <f t="shared" si="60"/>
        <v>0</v>
      </c>
      <c r="AD265" s="50">
        <f t="shared" si="61"/>
        <v>0</v>
      </c>
      <c r="AE265" s="50">
        <f t="shared" si="62"/>
        <v>0</v>
      </c>
      <c r="AF265" s="50">
        <f t="shared" si="63"/>
        <v>0</v>
      </c>
      <c r="AG265" s="50">
        <f t="shared" si="64"/>
        <v>0</v>
      </c>
      <c r="AH265" s="50">
        <f t="shared" si="65"/>
        <v>0</v>
      </c>
      <c r="AI265" s="50">
        <f t="shared" si="66"/>
        <v>0</v>
      </c>
      <c r="AJ265" s="50">
        <f t="shared" si="67"/>
        <v>0</v>
      </c>
      <c r="AK265" s="51">
        <f t="shared" si="68"/>
        <v>0</v>
      </c>
      <c r="AL265" s="37" t="str">
        <f t="shared" si="69"/>
        <v>Er ontbreken nog enkele gegevens!</v>
      </c>
      <c r="AM265" s="11"/>
      <c r="AN265" s="98">
        <f t="shared" si="70"/>
        <v>0</v>
      </c>
      <c r="AV265" s="20">
        <f t="shared" si="71"/>
        <v>0</v>
      </c>
      <c r="AW265" s="11"/>
    </row>
    <row r="266" spans="1:49" ht="15.75" customHeight="1" x14ac:dyDescent="0.2">
      <c r="A266" s="45">
        <f>SUM($AV$12:AV266)</f>
        <v>0</v>
      </c>
      <c r="B266" s="119"/>
      <c r="C266" s="52"/>
      <c r="D266" s="52"/>
      <c r="E266" s="52"/>
      <c r="F266" s="90"/>
      <c r="G266" s="89"/>
      <c r="H266" s="89"/>
      <c r="I266" s="89"/>
      <c r="J266" s="91"/>
      <c r="K266" s="92"/>
      <c r="L266" s="156">
        <f>IF(K266=Organisatie!$E$20,1,0)</f>
        <v>0</v>
      </c>
      <c r="M266" s="156">
        <f>IF(K266=Organisatie!$D$21,1,0)</f>
        <v>0</v>
      </c>
      <c r="N266" s="156">
        <f>IF(K266=Organisatie!$D$22,1,0)</f>
        <v>0</v>
      </c>
      <c r="O266" s="156">
        <f>IF(K266=Organisatie!$D$23,1,0)</f>
        <v>0</v>
      </c>
      <c r="P266" s="156">
        <f t="shared" si="72"/>
        <v>0</v>
      </c>
      <c r="Q266" s="157">
        <f t="shared" si="73"/>
        <v>0</v>
      </c>
      <c r="R266" s="152">
        <f t="shared" si="74"/>
        <v>0</v>
      </c>
      <c r="S266" s="127"/>
      <c r="T266" s="153">
        <f t="shared" si="75"/>
        <v>0</v>
      </c>
      <c r="U266" s="154">
        <f t="shared" si="76"/>
        <v>0</v>
      </c>
      <c r="V266" s="155"/>
      <c r="W266" s="50">
        <f t="shared" si="58"/>
        <v>0</v>
      </c>
      <c r="X266" s="50">
        <f t="shared" si="59"/>
        <v>0</v>
      </c>
      <c r="Y266" s="31"/>
      <c r="Z266" s="22"/>
      <c r="AA266" s="37"/>
      <c r="AB266" s="31"/>
      <c r="AC266" s="50">
        <f t="shared" si="60"/>
        <v>0</v>
      </c>
      <c r="AD266" s="50">
        <f t="shared" si="61"/>
        <v>0</v>
      </c>
      <c r="AE266" s="50">
        <f t="shared" si="62"/>
        <v>0</v>
      </c>
      <c r="AF266" s="50">
        <f t="shared" si="63"/>
        <v>0</v>
      </c>
      <c r="AG266" s="50">
        <f t="shared" si="64"/>
        <v>0</v>
      </c>
      <c r="AH266" s="50">
        <f t="shared" si="65"/>
        <v>0</v>
      </c>
      <c r="AI266" s="50">
        <f t="shared" si="66"/>
        <v>0</v>
      </c>
      <c r="AJ266" s="50">
        <f t="shared" si="67"/>
        <v>0</v>
      </c>
      <c r="AK266" s="51">
        <f t="shared" si="68"/>
        <v>0</v>
      </c>
      <c r="AL266" s="37" t="str">
        <f t="shared" si="69"/>
        <v>Er ontbreken nog enkele gegevens!</v>
      </c>
      <c r="AM266" s="11"/>
      <c r="AN266" s="98">
        <f t="shared" si="70"/>
        <v>0</v>
      </c>
      <c r="AV266" s="20">
        <f t="shared" si="71"/>
        <v>0</v>
      </c>
      <c r="AW266" s="11"/>
    </row>
    <row r="267" spans="1:49" ht="15.75" customHeight="1" x14ac:dyDescent="0.2">
      <c r="A267" s="45">
        <f>SUM($AV$12:AV267)</f>
        <v>0</v>
      </c>
      <c r="B267" s="119"/>
      <c r="C267" s="52"/>
      <c r="D267" s="52"/>
      <c r="E267" s="52"/>
      <c r="F267" s="90"/>
      <c r="G267" s="89"/>
      <c r="H267" s="89"/>
      <c r="I267" s="89"/>
      <c r="J267" s="91"/>
      <c r="K267" s="92"/>
      <c r="L267" s="156">
        <f>IF(K267=Organisatie!$E$20,1,0)</f>
        <v>0</v>
      </c>
      <c r="M267" s="156">
        <f>IF(K267=Organisatie!$D$21,1,0)</f>
        <v>0</v>
      </c>
      <c r="N267" s="156">
        <f>IF(K267=Organisatie!$D$22,1,0)</f>
        <v>0</v>
      </c>
      <c r="O267" s="156">
        <f>IF(K267=Organisatie!$D$23,1,0)</f>
        <v>0</v>
      </c>
      <c r="P267" s="156">
        <f t="shared" si="72"/>
        <v>0</v>
      </c>
      <c r="Q267" s="157">
        <f t="shared" si="73"/>
        <v>0</v>
      </c>
      <c r="R267" s="152">
        <f t="shared" si="74"/>
        <v>0</v>
      </c>
      <c r="S267" s="127"/>
      <c r="T267" s="153">
        <f t="shared" si="75"/>
        <v>0</v>
      </c>
      <c r="U267" s="154">
        <f t="shared" si="76"/>
        <v>0</v>
      </c>
      <c r="V267" s="155"/>
      <c r="W267" s="50">
        <f t="shared" si="58"/>
        <v>0</v>
      </c>
      <c r="X267" s="50">
        <f t="shared" si="59"/>
        <v>0</v>
      </c>
      <c r="Y267" s="31"/>
      <c r="Z267" s="22"/>
      <c r="AA267" s="37"/>
      <c r="AB267" s="31"/>
      <c r="AC267" s="50">
        <f t="shared" si="60"/>
        <v>0</v>
      </c>
      <c r="AD267" s="50">
        <f t="shared" si="61"/>
        <v>0</v>
      </c>
      <c r="AE267" s="50">
        <f t="shared" si="62"/>
        <v>0</v>
      </c>
      <c r="AF267" s="50">
        <f t="shared" si="63"/>
        <v>0</v>
      </c>
      <c r="AG267" s="50">
        <f t="shared" si="64"/>
        <v>0</v>
      </c>
      <c r="AH267" s="50">
        <f t="shared" si="65"/>
        <v>0</v>
      </c>
      <c r="AI267" s="50">
        <f t="shared" si="66"/>
        <v>0</v>
      </c>
      <c r="AJ267" s="50">
        <f t="shared" si="67"/>
        <v>0</v>
      </c>
      <c r="AK267" s="51">
        <f t="shared" si="68"/>
        <v>0</v>
      </c>
      <c r="AL267" s="37" t="str">
        <f t="shared" si="69"/>
        <v>Er ontbreken nog enkele gegevens!</v>
      </c>
      <c r="AM267" s="11"/>
      <c r="AN267" s="98">
        <f t="shared" si="70"/>
        <v>0</v>
      </c>
      <c r="AV267" s="20">
        <f t="shared" si="71"/>
        <v>0</v>
      </c>
      <c r="AW267" s="11"/>
    </row>
    <row r="268" spans="1:49" ht="15.75" customHeight="1" x14ac:dyDescent="0.2">
      <c r="A268" s="45">
        <f>SUM($AV$12:AV268)</f>
        <v>0</v>
      </c>
      <c r="B268" s="119"/>
      <c r="C268" s="52"/>
      <c r="D268" s="52"/>
      <c r="E268" s="52"/>
      <c r="F268" s="90"/>
      <c r="G268" s="89"/>
      <c r="H268" s="89"/>
      <c r="I268" s="89"/>
      <c r="J268" s="91"/>
      <c r="K268" s="92"/>
      <c r="L268" s="156">
        <f>IF(K268=Organisatie!$E$20,1,0)</f>
        <v>0</v>
      </c>
      <c r="M268" s="156">
        <f>IF(K268=Organisatie!$D$21,1,0)</f>
        <v>0</v>
      </c>
      <c r="N268" s="156">
        <f>IF(K268=Organisatie!$D$22,1,0)</f>
        <v>0</v>
      </c>
      <c r="O268" s="156">
        <f>IF(K268=Organisatie!$D$23,1,0)</f>
        <v>0</v>
      </c>
      <c r="P268" s="156">
        <f t="shared" si="72"/>
        <v>0</v>
      </c>
      <c r="Q268" s="157">
        <f t="shared" si="73"/>
        <v>0</v>
      </c>
      <c r="R268" s="152">
        <f t="shared" si="74"/>
        <v>0</v>
      </c>
      <c r="S268" s="127"/>
      <c r="T268" s="153">
        <f t="shared" si="75"/>
        <v>0</v>
      </c>
      <c r="U268" s="154">
        <f t="shared" si="76"/>
        <v>0</v>
      </c>
      <c r="V268" s="155"/>
      <c r="W268" s="50">
        <f t="shared" ref="W268:W312" si="77">IF(B268="V",1,0)</f>
        <v>0</v>
      </c>
      <c r="X268" s="50">
        <f t="shared" ref="X268:X312" si="78">IF(B268="N",1,0)</f>
        <v>0</v>
      </c>
      <c r="Y268" s="31"/>
      <c r="Z268" s="22"/>
      <c r="AA268" s="37"/>
      <c r="AB268" s="31"/>
      <c r="AC268" s="50">
        <f t="shared" ref="AC268:AC312" si="79">IF(B268="V",Y263,0)</f>
        <v>0</v>
      </c>
      <c r="AD268" s="50">
        <f t="shared" ref="AD268:AD312" si="80">IF(C268="",0,$AD$10)</f>
        <v>0</v>
      </c>
      <c r="AE268" s="50">
        <f t="shared" ref="AE268:AE312" si="81">IF(E268="",0,$AE$10)</f>
        <v>0</v>
      </c>
      <c r="AF268" s="50">
        <f t="shared" ref="AF268:AF312" si="82">IF(F268="",0,$AF$10)</f>
        <v>0</v>
      </c>
      <c r="AG268" s="50">
        <f t="shared" ref="AG268:AG312" si="83">IF(G268="",0,$AG$10)</f>
        <v>0</v>
      </c>
      <c r="AH268" s="50">
        <f t="shared" ref="AH268:AH312" si="84">IF(H268="",0,$AH$10)</f>
        <v>0</v>
      </c>
      <c r="AI268" s="50">
        <f t="shared" ref="AI268:AI312" si="85">IF(I268="",0,$AI$10)</f>
        <v>0</v>
      </c>
      <c r="AJ268" s="50">
        <f t="shared" ref="AJ268:AJ312" si="86">IF(J268="",0,$AJ$10)</f>
        <v>0</v>
      </c>
      <c r="AK268" s="51">
        <f t="shared" ref="AK268:AK312" si="87">SUM(AC268:AJ268)</f>
        <v>0</v>
      </c>
      <c r="AL268" s="37" t="str">
        <f t="shared" ref="AL268:AL312" si="88">IF(AK268=$AK$10,$AP$12,$AP$13)</f>
        <v>Er ontbreken nog enkele gegevens!</v>
      </c>
      <c r="AM268" s="11"/>
      <c r="AN268" s="98">
        <f t="shared" ref="AN268:AN331" si="89">IF(E268="",0,1)</f>
        <v>0</v>
      </c>
      <c r="AV268" s="20">
        <f t="shared" ref="AV268:AV312" si="90">IF(E268="",0,1)</f>
        <v>0</v>
      </c>
      <c r="AW268" s="11"/>
    </row>
    <row r="269" spans="1:49" ht="15.75" customHeight="1" x14ac:dyDescent="0.2">
      <c r="A269" s="45">
        <f>SUM($AV$12:AV269)</f>
        <v>0</v>
      </c>
      <c r="B269" s="119"/>
      <c r="C269" s="52"/>
      <c r="D269" s="52"/>
      <c r="E269" s="52"/>
      <c r="F269" s="90"/>
      <c r="G269" s="89"/>
      <c r="H269" s="89"/>
      <c r="I269" s="89"/>
      <c r="J269" s="91"/>
      <c r="K269" s="92"/>
      <c r="L269" s="156">
        <f>IF(K269=Organisatie!$E$20,1,0)</f>
        <v>0</v>
      </c>
      <c r="M269" s="156">
        <f>IF(K269=Organisatie!$D$21,1,0)</f>
        <v>0</v>
      </c>
      <c r="N269" s="156">
        <f>IF(K269=Organisatie!$D$22,1,0)</f>
        <v>0</v>
      </c>
      <c r="O269" s="156">
        <f>IF(K269=Organisatie!$D$23,1,0)</f>
        <v>0</v>
      </c>
      <c r="P269" s="156">
        <f t="shared" ref="P269:P312" si="91">SUM(L269:O269)</f>
        <v>0</v>
      </c>
      <c r="Q269" s="157">
        <f t="shared" ref="Q269:Q312" si="92">IF(K269&gt;3,1,0)</f>
        <v>0</v>
      </c>
      <c r="R269" s="152">
        <f t="shared" ref="R269:R311" si="93">SUM(T269+U269)</f>
        <v>0</v>
      </c>
      <c r="S269" s="127"/>
      <c r="T269" s="153">
        <f t="shared" ref="T269:T311" si="94">IF(B269="V",$Y$1,$Y$2)</f>
        <v>0</v>
      </c>
      <c r="U269" s="154">
        <f t="shared" ref="U269:U311" si="95">IF(S269&gt;1000,1,0*IF(P269=1,1,0))</f>
        <v>0</v>
      </c>
      <c r="V269" s="155"/>
      <c r="W269" s="50">
        <f t="shared" si="77"/>
        <v>0</v>
      </c>
      <c r="X269" s="50">
        <f t="shared" si="78"/>
        <v>0</v>
      </c>
      <c r="Y269" s="31"/>
      <c r="Z269" s="22"/>
      <c r="AA269" s="37"/>
      <c r="AB269" s="31"/>
      <c r="AC269" s="50">
        <f t="shared" si="79"/>
        <v>0</v>
      </c>
      <c r="AD269" s="50">
        <f t="shared" si="80"/>
        <v>0</v>
      </c>
      <c r="AE269" s="50">
        <f t="shared" si="81"/>
        <v>0</v>
      </c>
      <c r="AF269" s="50">
        <f t="shared" si="82"/>
        <v>0</v>
      </c>
      <c r="AG269" s="50">
        <f t="shared" si="83"/>
        <v>0</v>
      </c>
      <c r="AH269" s="50">
        <f t="shared" si="84"/>
        <v>0</v>
      </c>
      <c r="AI269" s="50">
        <f t="shared" si="85"/>
        <v>0</v>
      </c>
      <c r="AJ269" s="50">
        <f t="shared" si="86"/>
        <v>0</v>
      </c>
      <c r="AK269" s="51">
        <f t="shared" si="87"/>
        <v>0</v>
      </c>
      <c r="AL269" s="37" t="str">
        <f t="shared" si="88"/>
        <v>Er ontbreken nog enkele gegevens!</v>
      </c>
      <c r="AM269" s="11"/>
      <c r="AN269" s="98">
        <f t="shared" si="89"/>
        <v>0</v>
      </c>
      <c r="AV269" s="20">
        <f t="shared" si="90"/>
        <v>0</v>
      </c>
      <c r="AW269" s="11"/>
    </row>
    <row r="270" spans="1:49" ht="15.75" customHeight="1" x14ac:dyDescent="0.2">
      <c r="A270" s="45">
        <f>SUM($AV$12:AV270)</f>
        <v>0</v>
      </c>
      <c r="B270" s="119"/>
      <c r="C270" s="52"/>
      <c r="D270" s="52"/>
      <c r="E270" s="52"/>
      <c r="F270" s="90"/>
      <c r="G270" s="89"/>
      <c r="H270" s="89"/>
      <c r="I270" s="89"/>
      <c r="J270" s="91"/>
      <c r="K270" s="92"/>
      <c r="L270" s="156">
        <f>IF(K270=Organisatie!$E$20,1,0)</f>
        <v>0</v>
      </c>
      <c r="M270" s="156">
        <f>IF(K270=Organisatie!$D$21,1,0)</f>
        <v>0</v>
      </c>
      <c r="N270" s="156">
        <f>IF(K270=Organisatie!$D$22,1,0)</f>
        <v>0</v>
      </c>
      <c r="O270" s="156">
        <f>IF(K270=Organisatie!$D$23,1,0)</f>
        <v>0</v>
      </c>
      <c r="P270" s="156">
        <f t="shared" si="91"/>
        <v>0</v>
      </c>
      <c r="Q270" s="157">
        <f t="shared" si="92"/>
        <v>0</v>
      </c>
      <c r="R270" s="152">
        <f t="shared" si="93"/>
        <v>0</v>
      </c>
      <c r="S270" s="127"/>
      <c r="T270" s="153">
        <f t="shared" si="94"/>
        <v>0</v>
      </c>
      <c r="U270" s="154">
        <f t="shared" si="95"/>
        <v>0</v>
      </c>
      <c r="V270" s="155"/>
      <c r="W270" s="50">
        <f t="shared" si="77"/>
        <v>0</v>
      </c>
      <c r="X270" s="50">
        <f t="shared" si="78"/>
        <v>0</v>
      </c>
      <c r="Y270" s="31"/>
      <c r="Z270" s="22"/>
      <c r="AA270" s="37"/>
      <c r="AB270" s="31"/>
      <c r="AC270" s="50">
        <f t="shared" si="79"/>
        <v>0</v>
      </c>
      <c r="AD270" s="50">
        <f t="shared" si="80"/>
        <v>0</v>
      </c>
      <c r="AE270" s="50">
        <f t="shared" si="81"/>
        <v>0</v>
      </c>
      <c r="AF270" s="50">
        <f t="shared" si="82"/>
        <v>0</v>
      </c>
      <c r="AG270" s="50">
        <f t="shared" si="83"/>
        <v>0</v>
      </c>
      <c r="AH270" s="50">
        <f t="shared" si="84"/>
        <v>0</v>
      </c>
      <c r="AI270" s="50">
        <f t="shared" si="85"/>
        <v>0</v>
      </c>
      <c r="AJ270" s="50">
        <f t="shared" si="86"/>
        <v>0</v>
      </c>
      <c r="AK270" s="51">
        <f t="shared" si="87"/>
        <v>0</v>
      </c>
      <c r="AL270" s="37" t="str">
        <f t="shared" si="88"/>
        <v>Er ontbreken nog enkele gegevens!</v>
      </c>
      <c r="AM270" s="11"/>
      <c r="AN270" s="98">
        <f t="shared" si="89"/>
        <v>0</v>
      </c>
      <c r="AV270" s="20">
        <f t="shared" si="90"/>
        <v>0</v>
      </c>
      <c r="AW270" s="11"/>
    </row>
    <row r="271" spans="1:49" ht="15.75" customHeight="1" x14ac:dyDescent="0.2">
      <c r="A271" s="45">
        <f>SUM($AV$12:AV271)</f>
        <v>0</v>
      </c>
      <c r="B271" s="119"/>
      <c r="C271" s="52"/>
      <c r="D271" s="52"/>
      <c r="E271" s="52"/>
      <c r="F271" s="90"/>
      <c r="G271" s="89"/>
      <c r="H271" s="89"/>
      <c r="I271" s="89"/>
      <c r="J271" s="91"/>
      <c r="K271" s="92"/>
      <c r="L271" s="156">
        <f>IF(K271=Organisatie!$E$20,1,0)</f>
        <v>0</v>
      </c>
      <c r="M271" s="156">
        <f>IF(K271=Organisatie!$D$21,1,0)</f>
        <v>0</v>
      </c>
      <c r="N271" s="156">
        <f>IF(K271=Organisatie!$D$22,1,0)</f>
        <v>0</v>
      </c>
      <c r="O271" s="156">
        <f>IF(K271=Organisatie!$D$23,1,0)</f>
        <v>0</v>
      </c>
      <c r="P271" s="156">
        <f t="shared" si="91"/>
        <v>0</v>
      </c>
      <c r="Q271" s="157">
        <f t="shared" si="92"/>
        <v>0</v>
      </c>
      <c r="R271" s="152">
        <f t="shared" si="93"/>
        <v>0</v>
      </c>
      <c r="S271" s="127"/>
      <c r="T271" s="153">
        <f t="shared" si="94"/>
        <v>0</v>
      </c>
      <c r="U271" s="154">
        <f t="shared" si="95"/>
        <v>0</v>
      </c>
      <c r="V271" s="155"/>
      <c r="W271" s="50">
        <f t="shared" si="77"/>
        <v>0</v>
      </c>
      <c r="X271" s="50">
        <f t="shared" si="78"/>
        <v>0</v>
      </c>
      <c r="Y271" s="31"/>
      <c r="Z271" s="22"/>
      <c r="AA271" s="37"/>
      <c r="AB271" s="31"/>
      <c r="AC271" s="50">
        <f t="shared" si="79"/>
        <v>0</v>
      </c>
      <c r="AD271" s="50">
        <f t="shared" si="80"/>
        <v>0</v>
      </c>
      <c r="AE271" s="50">
        <f t="shared" si="81"/>
        <v>0</v>
      </c>
      <c r="AF271" s="50">
        <f t="shared" si="82"/>
        <v>0</v>
      </c>
      <c r="AG271" s="50">
        <f t="shared" si="83"/>
        <v>0</v>
      </c>
      <c r="AH271" s="50">
        <f t="shared" si="84"/>
        <v>0</v>
      </c>
      <c r="AI271" s="50">
        <f t="shared" si="85"/>
        <v>0</v>
      </c>
      <c r="AJ271" s="50">
        <f t="shared" si="86"/>
        <v>0</v>
      </c>
      <c r="AK271" s="51">
        <f t="shared" si="87"/>
        <v>0</v>
      </c>
      <c r="AL271" s="37" t="str">
        <f t="shared" si="88"/>
        <v>Er ontbreken nog enkele gegevens!</v>
      </c>
      <c r="AM271" s="11"/>
      <c r="AN271" s="98">
        <f t="shared" si="89"/>
        <v>0</v>
      </c>
      <c r="AV271" s="20">
        <f t="shared" si="90"/>
        <v>0</v>
      </c>
      <c r="AW271" s="11"/>
    </row>
    <row r="272" spans="1:49" ht="15.75" customHeight="1" x14ac:dyDescent="0.2">
      <c r="A272" s="45">
        <f>SUM($AV$12:AV272)</f>
        <v>0</v>
      </c>
      <c r="B272" s="119"/>
      <c r="C272" s="52"/>
      <c r="D272" s="52"/>
      <c r="E272" s="52"/>
      <c r="F272" s="90"/>
      <c r="G272" s="89"/>
      <c r="H272" s="89"/>
      <c r="I272" s="89"/>
      <c r="J272" s="91"/>
      <c r="K272" s="92"/>
      <c r="L272" s="156">
        <f>IF(K272=Organisatie!$E$20,1,0)</f>
        <v>0</v>
      </c>
      <c r="M272" s="156">
        <f>IF(K272=Organisatie!$D$21,1,0)</f>
        <v>0</v>
      </c>
      <c r="N272" s="156">
        <f>IF(K272=Organisatie!$D$22,1,0)</f>
        <v>0</v>
      </c>
      <c r="O272" s="156">
        <f>IF(K272=Organisatie!$D$23,1,0)</f>
        <v>0</v>
      </c>
      <c r="P272" s="156">
        <f t="shared" si="91"/>
        <v>0</v>
      </c>
      <c r="Q272" s="157">
        <f t="shared" si="92"/>
        <v>0</v>
      </c>
      <c r="R272" s="152">
        <f t="shared" si="93"/>
        <v>0</v>
      </c>
      <c r="S272" s="127"/>
      <c r="T272" s="153">
        <f t="shared" si="94"/>
        <v>0</v>
      </c>
      <c r="U272" s="154">
        <f t="shared" si="95"/>
        <v>0</v>
      </c>
      <c r="V272" s="155"/>
      <c r="W272" s="50">
        <f t="shared" si="77"/>
        <v>0</v>
      </c>
      <c r="X272" s="50">
        <f t="shared" si="78"/>
        <v>0</v>
      </c>
      <c r="Y272" s="31"/>
      <c r="Z272" s="22"/>
      <c r="AA272" s="37"/>
      <c r="AB272" s="31"/>
      <c r="AC272" s="50">
        <f t="shared" si="79"/>
        <v>0</v>
      </c>
      <c r="AD272" s="50">
        <f t="shared" si="80"/>
        <v>0</v>
      </c>
      <c r="AE272" s="50">
        <f t="shared" si="81"/>
        <v>0</v>
      </c>
      <c r="AF272" s="50">
        <f t="shared" si="82"/>
        <v>0</v>
      </c>
      <c r="AG272" s="50">
        <f t="shared" si="83"/>
        <v>0</v>
      </c>
      <c r="AH272" s="50">
        <f t="shared" si="84"/>
        <v>0</v>
      </c>
      <c r="AI272" s="50">
        <f t="shared" si="85"/>
        <v>0</v>
      </c>
      <c r="AJ272" s="50">
        <f t="shared" si="86"/>
        <v>0</v>
      </c>
      <c r="AK272" s="51">
        <f t="shared" si="87"/>
        <v>0</v>
      </c>
      <c r="AL272" s="37" t="str">
        <f t="shared" si="88"/>
        <v>Er ontbreken nog enkele gegevens!</v>
      </c>
      <c r="AM272" s="11"/>
      <c r="AN272" s="98">
        <f t="shared" si="89"/>
        <v>0</v>
      </c>
      <c r="AV272" s="20">
        <f t="shared" si="90"/>
        <v>0</v>
      </c>
      <c r="AW272" s="11"/>
    </row>
    <row r="273" spans="1:49" ht="15.75" customHeight="1" x14ac:dyDescent="0.2">
      <c r="A273" s="45">
        <f>SUM($AV$12:AV273)</f>
        <v>0</v>
      </c>
      <c r="B273" s="119"/>
      <c r="C273" s="52"/>
      <c r="D273" s="52"/>
      <c r="E273" s="52"/>
      <c r="F273" s="90"/>
      <c r="G273" s="89"/>
      <c r="H273" s="89"/>
      <c r="I273" s="89"/>
      <c r="J273" s="91"/>
      <c r="K273" s="92"/>
      <c r="L273" s="156">
        <f>IF(K273=Organisatie!$E$20,1,0)</f>
        <v>0</v>
      </c>
      <c r="M273" s="156">
        <f>IF(K273=Organisatie!$D$21,1,0)</f>
        <v>0</v>
      </c>
      <c r="N273" s="156">
        <f>IF(K273=Organisatie!$D$22,1,0)</f>
        <v>0</v>
      </c>
      <c r="O273" s="156">
        <f>IF(K273=Organisatie!$D$23,1,0)</f>
        <v>0</v>
      </c>
      <c r="P273" s="156">
        <f t="shared" si="91"/>
        <v>0</v>
      </c>
      <c r="Q273" s="157">
        <f t="shared" si="92"/>
        <v>0</v>
      </c>
      <c r="R273" s="152">
        <f t="shared" si="93"/>
        <v>0</v>
      </c>
      <c r="S273" s="127"/>
      <c r="T273" s="153">
        <f t="shared" si="94"/>
        <v>0</v>
      </c>
      <c r="U273" s="154">
        <f t="shared" si="95"/>
        <v>0</v>
      </c>
      <c r="V273" s="155"/>
      <c r="W273" s="50">
        <f t="shared" si="77"/>
        <v>0</v>
      </c>
      <c r="X273" s="50">
        <f t="shared" si="78"/>
        <v>0</v>
      </c>
      <c r="Y273" s="31"/>
      <c r="Z273" s="22"/>
      <c r="AA273" s="37"/>
      <c r="AB273" s="31"/>
      <c r="AC273" s="50">
        <f t="shared" si="79"/>
        <v>0</v>
      </c>
      <c r="AD273" s="50">
        <f t="shared" si="80"/>
        <v>0</v>
      </c>
      <c r="AE273" s="50">
        <f t="shared" si="81"/>
        <v>0</v>
      </c>
      <c r="AF273" s="50">
        <f t="shared" si="82"/>
        <v>0</v>
      </c>
      <c r="AG273" s="50">
        <f t="shared" si="83"/>
        <v>0</v>
      </c>
      <c r="AH273" s="50">
        <f t="shared" si="84"/>
        <v>0</v>
      </c>
      <c r="AI273" s="50">
        <f t="shared" si="85"/>
        <v>0</v>
      </c>
      <c r="AJ273" s="50">
        <f t="shared" si="86"/>
        <v>0</v>
      </c>
      <c r="AK273" s="51">
        <f t="shared" si="87"/>
        <v>0</v>
      </c>
      <c r="AL273" s="37" t="str">
        <f t="shared" si="88"/>
        <v>Er ontbreken nog enkele gegevens!</v>
      </c>
      <c r="AM273" s="11"/>
      <c r="AN273" s="98">
        <f t="shared" si="89"/>
        <v>0</v>
      </c>
      <c r="AV273" s="20">
        <f t="shared" si="90"/>
        <v>0</v>
      </c>
      <c r="AW273" s="11"/>
    </row>
    <row r="274" spans="1:49" ht="15.75" customHeight="1" x14ac:dyDescent="0.2">
      <c r="A274" s="45">
        <f>SUM($AV$12:AV274)</f>
        <v>0</v>
      </c>
      <c r="B274" s="119"/>
      <c r="C274" s="52"/>
      <c r="D274" s="52"/>
      <c r="E274" s="52"/>
      <c r="F274" s="90"/>
      <c r="G274" s="89"/>
      <c r="H274" s="89"/>
      <c r="I274" s="89"/>
      <c r="J274" s="91"/>
      <c r="K274" s="92"/>
      <c r="L274" s="156">
        <f>IF(K274=Organisatie!$E$20,1,0)</f>
        <v>0</v>
      </c>
      <c r="M274" s="156">
        <f>IF(K274=Organisatie!$D$21,1,0)</f>
        <v>0</v>
      </c>
      <c r="N274" s="156">
        <f>IF(K274=Organisatie!$D$22,1,0)</f>
        <v>0</v>
      </c>
      <c r="O274" s="156">
        <f>IF(K274=Organisatie!$D$23,1,0)</f>
        <v>0</v>
      </c>
      <c r="P274" s="156">
        <f t="shared" si="91"/>
        <v>0</v>
      </c>
      <c r="Q274" s="157">
        <f t="shared" si="92"/>
        <v>0</v>
      </c>
      <c r="R274" s="152">
        <f t="shared" si="93"/>
        <v>0</v>
      </c>
      <c r="S274" s="127"/>
      <c r="T274" s="153">
        <f t="shared" si="94"/>
        <v>0</v>
      </c>
      <c r="U274" s="154">
        <f t="shared" si="95"/>
        <v>0</v>
      </c>
      <c r="V274" s="155"/>
      <c r="W274" s="50">
        <f t="shared" si="77"/>
        <v>0</v>
      </c>
      <c r="X274" s="50">
        <f t="shared" si="78"/>
        <v>0</v>
      </c>
      <c r="Y274" s="31"/>
      <c r="Z274" s="22"/>
      <c r="AA274" s="37"/>
      <c r="AB274" s="31"/>
      <c r="AC274" s="50">
        <f t="shared" si="79"/>
        <v>0</v>
      </c>
      <c r="AD274" s="50">
        <f t="shared" si="80"/>
        <v>0</v>
      </c>
      <c r="AE274" s="50">
        <f t="shared" si="81"/>
        <v>0</v>
      </c>
      <c r="AF274" s="50">
        <f t="shared" si="82"/>
        <v>0</v>
      </c>
      <c r="AG274" s="50">
        <f t="shared" si="83"/>
        <v>0</v>
      </c>
      <c r="AH274" s="50">
        <f t="shared" si="84"/>
        <v>0</v>
      </c>
      <c r="AI274" s="50">
        <f t="shared" si="85"/>
        <v>0</v>
      </c>
      <c r="AJ274" s="50">
        <f t="shared" si="86"/>
        <v>0</v>
      </c>
      <c r="AK274" s="51">
        <f t="shared" si="87"/>
        <v>0</v>
      </c>
      <c r="AL274" s="37" t="str">
        <f t="shared" si="88"/>
        <v>Er ontbreken nog enkele gegevens!</v>
      </c>
      <c r="AM274" s="11"/>
      <c r="AN274" s="98">
        <f t="shared" si="89"/>
        <v>0</v>
      </c>
      <c r="AV274" s="20">
        <f t="shared" si="90"/>
        <v>0</v>
      </c>
      <c r="AW274" s="11"/>
    </row>
    <row r="275" spans="1:49" ht="15.75" customHeight="1" x14ac:dyDescent="0.2">
      <c r="A275" s="45">
        <f>SUM($AV$12:AV275)</f>
        <v>0</v>
      </c>
      <c r="B275" s="119"/>
      <c r="C275" s="52"/>
      <c r="D275" s="52"/>
      <c r="E275" s="52"/>
      <c r="F275" s="90"/>
      <c r="G275" s="89"/>
      <c r="H275" s="89"/>
      <c r="I275" s="89"/>
      <c r="J275" s="91"/>
      <c r="K275" s="92"/>
      <c r="L275" s="156">
        <f>IF(K275=Organisatie!$E$20,1,0)</f>
        <v>0</v>
      </c>
      <c r="M275" s="156">
        <f>IF(K275=Organisatie!$D$21,1,0)</f>
        <v>0</v>
      </c>
      <c r="N275" s="156">
        <f>IF(K275=Organisatie!$D$22,1,0)</f>
        <v>0</v>
      </c>
      <c r="O275" s="156">
        <f>IF(K275=Organisatie!$D$23,1,0)</f>
        <v>0</v>
      </c>
      <c r="P275" s="156">
        <f t="shared" si="91"/>
        <v>0</v>
      </c>
      <c r="Q275" s="157">
        <f t="shared" si="92"/>
        <v>0</v>
      </c>
      <c r="R275" s="152">
        <f t="shared" si="93"/>
        <v>0</v>
      </c>
      <c r="S275" s="127"/>
      <c r="T275" s="153">
        <f t="shared" si="94"/>
        <v>0</v>
      </c>
      <c r="U275" s="154">
        <f t="shared" si="95"/>
        <v>0</v>
      </c>
      <c r="V275" s="155"/>
      <c r="W275" s="50">
        <f t="shared" si="77"/>
        <v>0</v>
      </c>
      <c r="X275" s="50">
        <f t="shared" si="78"/>
        <v>0</v>
      </c>
      <c r="Y275" s="31"/>
      <c r="Z275" s="22"/>
      <c r="AA275" s="37"/>
      <c r="AB275" s="31"/>
      <c r="AC275" s="50">
        <f t="shared" si="79"/>
        <v>0</v>
      </c>
      <c r="AD275" s="50">
        <f t="shared" si="80"/>
        <v>0</v>
      </c>
      <c r="AE275" s="50">
        <f t="shared" si="81"/>
        <v>0</v>
      </c>
      <c r="AF275" s="50">
        <f t="shared" si="82"/>
        <v>0</v>
      </c>
      <c r="AG275" s="50">
        <f t="shared" si="83"/>
        <v>0</v>
      </c>
      <c r="AH275" s="50">
        <f t="shared" si="84"/>
        <v>0</v>
      </c>
      <c r="AI275" s="50">
        <f t="shared" si="85"/>
        <v>0</v>
      </c>
      <c r="AJ275" s="50">
        <f t="shared" si="86"/>
        <v>0</v>
      </c>
      <c r="AK275" s="51">
        <f t="shared" si="87"/>
        <v>0</v>
      </c>
      <c r="AL275" s="37" t="str">
        <f t="shared" si="88"/>
        <v>Er ontbreken nog enkele gegevens!</v>
      </c>
      <c r="AM275" s="11"/>
      <c r="AN275" s="98">
        <f t="shared" si="89"/>
        <v>0</v>
      </c>
      <c r="AV275" s="20">
        <f t="shared" si="90"/>
        <v>0</v>
      </c>
      <c r="AW275" s="11"/>
    </row>
    <row r="276" spans="1:49" ht="15.75" customHeight="1" x14ac:dyDescent="0.2">
      <c r="A276" s="45">
        <f>SUM($AV$12:AV276)</f>
        <v>0</v>
      </c>
      <c r="B276" s="119"/>
      <c r="C276" s="52"/>
      <c r="D276" s="52"/>
      <c r="E276" s="52"/>
      <c r="F276" s="90"/>
      <c r="G276" s="89"/>
      <c r="H276" s="89"/>
      <c r="I276" s="89"/>
      <c r="J276" s="91"/>
      <c r="K276" s="92"/>
      <c r="L276" s="156">
        <f>IF(K276=Organisatie!$E$20,1,0)</f>
        <v>0</v>
      </c>
      <c r="M276" s="156">
        <f>IF(K276=Organisatie!$D$21,1,0)</f>
        <v>0</v>
      </c>
      <c r="N276" s="156">
        <f>IF(K276=Organisatie!$D$22,1,0)</f>
        <v>0</v>
      </c>
      <c r="O276" s="156">
        <f>IF(K276=Organisatie!$D$23,1,0)</f>
        <v>0</v>
      </c>
      <c r="P276" s="156">
        <f t="shared" si="91"/>
        <v>0</v>
      </c>
      <c r="Q276" s="157">
        <f t="shared" si="92"/>
        <v>0</v>
      </c>
      <c r="R276" s="152">
        <f t="shared" si="93"/>
        <v>0</v>
      </c>
      <c r="S276" s="127"/>
      <c r="T276" s="153">
        <f t="shared" si="94"/>
        <v>0</v>
      </c>
      <c r="U276" s="154">
        <f t="shared" si="95"/>
        <v>0</v>
      </c>
      <c r="V276" s="155"/>
      <c r="W276" s="50">
        <f t="shared" si="77"/>
        <v>0</v>
      </c>
      <c r="X276" s="50">
        <f t="shared" si="78"/>
        <v>0</v>
      </c>
      <c r="Y276" s="31"/>
      <c r="Z276" s="22"/>
      <c r="AA276" s="37"/>
      <c r="AB276" s="31"/>
      <c r="AC276" s="50">
        <f t="shared" si="79"/>
        <v>0</v>
      </c>
      <c r="AD276" s="50">
        <f t="shared" si="80"/>
        <v>0</v>
      </c>
      <c r="AE276" s="50">
        <f t="shared" si="81"/>
        <v>0</v>
      </c>
      <c r="AF276" s="50">
        <f t="shared" si="82"/>
        <v>0</v>
      </c>
      <c r="AG276" s="50">
        <f t="shared" si="83"/>
        <v>0</v>
      </c>
      <c r="AH276" s="50">
        <f t="shared" si="84"/>
        <v>0</v>
      </c>
      <c r="AI276" s="50">
        <f t="shared" si="85"/>
        <v>0</v>
      </c>
      <c r="AJ276" s="50">
        <f t="shared" si="86"/>
        <v>0</v>
      </c>
      <c r="AK276" s="51">
        <f t="shared" si="87"/>
        <v>0</v>
      </c>
      <c r="AL276" s="37" t="str">
        <f t="shared" si="88"/>
        <v>Er ontbreken nog enkele gegevens!</v>
      </c>
      <c r="AM276" s="11"/>
      <c r="AN276" s="98">
        <f t="shared" si="89"/>
        <v>0</v>
      </c>
      <c r="AV276" s="20">
        <f t="shared" si="90"/>
        <v>0</v>
      </c>
      <c r="AW276" s="11"/>
    </row>
    <row r="277" spans="1:49" ht="15.75" customHeight="1" x14ac:dyDescent="0.2">
      <c r="A277" s="45">
        <f>SUM($AV$12:AV277)</f>
        <v>0</v>
      </c>
      <c r="B277" s="119"/>
      <c r="C277" s="52"/>
      <c r="D277" s="52"/>
      <c r="E277" s="52"/>
      <c r="F277" s="90"/>
      <c r="G277" s="89"/>
      <c r="H277" s="89"/>
      <c r="I277" s="89"/>
      <c r="J277" s="91"/>
      <c r="K277" s="92"/>
      <c r="L277" s="156">
        <f>IF(K277=Organisatie!$E$20,1,0)</f>
        <v>0</v>
      </c>
      <c r="M277" s="156">
        <f>IF(K277=Organisatie!$D$21,1,0)</f>
        <v>0</v>
      </c>
      <c r="N277" s="156">
        <f>IF(K277=Organisatie!$D$22,1,0)</f>
        <v>0</v>
      </c>
      <c r="O277" s="156">
        <f>IF(K277=Organisatie!$D$23,1,0)</f>
        <v>0</v>
      </c>
      <c r="P277" s="156">
        <f t="shared" si="91"/>
        <v>0</v>
      </c>
      <c r="Q277" s="157">
        <f t="shared" si="92"/>
        <v>0</v>
      </c>
      <c r="R277" s="152">
        <f t="shared" si="93"/>
        <v>0</v>
      </c>
      <c r="S277" s="127"/>
      <c r="T277" s="153">
        <f t="shared" si="94"/>
        <v>0</v>
      </c>
      <c r="U277" s="154">
        <f t="shared" si="95"/>
        <v>0</v>
      </c>
      <c r="V277" s="155"/>
      <c r="W277" s="50">
        <f t="shared" si="77"/>
        <v>0</v>
      </c>
      <c r="X277" s="50">
        <f t="shared" si="78"/>
        <v>0</v>
      </c>
      <c r="Y277" s="31"/>
      <c r="Z277" s="22"/>
      <c r="AA277" s="37"/>
      <c r="AB277" s="31"/>
      <c r="AC277" s="50">
        <f t="shared" si="79"/>
        <v>0</v>
      </c>
      <c r="AD277" s="50">
        <f t="shared" si="80"/>
        <v>0</v>
      </c>
      <c r="AE277" s="50">
        <f t="shared" si="81"/>
        <v>0</v>
      </c>
      <c r="AF277" s="50">
        <f t="shared" si="82"/>
        <v>0</v>
      </c>
      <c r="AG277" s="50">
        <f t="shared" si="83"/>
        <v>0</v>
      </c>
      <c r="AH277" s="50">
        <f t="shared" si="84"/>
        <v>0</v>
      </c>
      <c r="AI277" s="50">
        <f t="shared" si="85"/>
        <v>0</v>
      </c>
      <c r="AJ277" s="50">
        <f t="shared" si="86"/>
        <v>0</v>
      </c>
      <c r="AK277" s="51">
        <f t="shared" si="87"/>
        <v>0</v>
      </c>
      <c r="AL277" s="37" t="str">
        <f t="shared" si="88"/>
        <v>Er ontbreken nog enkele gegevens!</v>
      </c>
      <c r="AM277" s="11"/>
      <c r="AN277" s="98">
        <f t="shared" si="89"/>
        <v>0</v>
      </c>
      <c r="AV277" s="20">
        <f t="shared" si="90"/>
        <v>0</v>
      </c>
      <c r="AW277" s="11"/>
    </row>
    <row r="278" spans="1:49" ht="15.75" customHeight="1" x14ac:dyDescent="0.2">
      <c r="A278" s="45">
        <f>SUM($AV$12:AV278)</f>
        <v>0</v>
      </c>
      <c r="B278" s="119"/>
      <c r="C278" s="52"/>
      <c r="D278" s="52"/>
      <c r="E278" s="52"/>
      <c r="F278" s="90"/>
      <c r="G278" s="89"/>
      <c r="H278" s="89"/>
      <c r="I278" s="89"/>
      <c r="J278" s="91"/>
      <c r="K278" s="92"/>
      <c r="L278" s="156">
        <f>IF(K278=Organisatie!$E$20,1,0)</f>
        <v>0</v>
      </c>
      <c r="M278" s="156">
        <f>IF(K278=Organisatie!$D$21,1,0)</f>
        <v>0</v>
      </c>
      <c r="N278" s="156">
        <f>IF(K278=Organisatie!$D$22,1,0)</f>
        <v>0</v>
      </c>
      <c r="O278" s="156">
        <f>IF(K278=Organisatie!$D$23,1,0)</f>
        <v>0</v>
      </c>
      <c r="P278" s="156">
        <f t="shared" si="91"/>
        <v>0</v>
      </c>
      <c r="Q278" s="157">
        <f t="shared" si="92"/>
        <v>0</v>
      </c>
      <c r="R278" s="152">
        <f t="shared" si="93"/>
        <v>0</v>
      </c>
      <c r="S278" s="127"/>
      <c r="T278" s="153">
        <f t="shared" si="94"/>
        <v>0</v>
      </c>
      <c r="U278" s="154">
        <f t="shared" si="95"/>
        <v>0</v>
      </c>
      <c r="V278" s="155"/>
      <c r="W278" s="50">
        <f t="shared" si="77"/>
        <v>0</v>
      </c>
      <c r="X278" s="50">
        <f t="shared" si="78"/>
        <v>0</v>
      </c>
      <c r="Y278" s="31"/>
      <c r="Z278" s="22"/>
      <c r="AA278" s="37"/>
      <c r="AB278" s="31"/>
      <c r="AC278" s="50">
        <f t="shared" si="79"/>
        <v>0</v>
      </c>
      <c r="AD278" s="50">
        <f t="shared" si="80"/>
        <v>0</v>
      </c>
      <c r="AE278" s="50">
        <f t="shared" si="81"/>
        <v>0</v>
      </c>
      <c r="AF278" s="50">
        <f t="shared" si="82"/>
        <v>0</v>
      </c>
      <c r="AG278" s="50">
        <f t="shared" si="83"/>
        <v>0</v>
      </c>
      <c r="AH278" s="50">
        <f t="shared" si="84"/>
        <v>0</v>
      </c>
      <c r="AI278" s="50">
        <f t="shared" si="85"/>
        <v>0</v>
      </c>
      <c r="AJ278" s="50">
        <f t="shared" si="86"/>
        <v>0</v>
      </c>
      <c r="AK278" s="51">
        <f t="shared" si="87"/>
        <v>0</v>
      </c>
      <c r="AL278" s="37" t="str">
        <f t="shared" si="88"/>
        <v>Er ontbreken nog enkele gegevens!</v>
      </c>
      <c r="AM278" s="11"/>
      <c r="AN278" s="98">
        <f t="shared" si="89"/>
        <v>0</v>
      </c>
      <c r="AV278" s="20">
        <f t="shared" si="90"/>
        <v>0</v>
      </c>
      <c r="AW278" s="11"/>
    </row>
    <row r="279" spans="1:49" ht="15.75" customHeight="1" x14ac:dyDescent="0.2">
      <c r="A279" s="45">
        <f>SUM($AV$12:AV279)</f>
        <v>0</v>
      </c>
      <c r="B279" s="119"/>
      <c r="C279" s="52"/>
      <c r="D279" s="52"/>
      <c r="E279" s="52"/>
      <c r="F279" s="90"/>
      <c r="G279" s="89"/>
      <c r="H279" s="89"/>
      <c r="I279" s="89"/>
      <c r="J279" s="91"/>
      <c r="K279" s="92"/>
      <c r="L279" s="156">
        <f>IF(K279=Organisatie!$E$20,1,0)</f>
        <v>0</v>
      </c>
      <c r="M279" s="156">
        <f>IF(K279=Organisatie!$D$21,1,0)</f>
        <v>0</v>
      </c>
      <c r="N279" s="156">
        <f>IF(K279=Organisatie!$D$22,1,0)</f>
        <v>0</v>
      </c>
      <c r="O279" s="156">
        <f>IF(K279=Organisatie!$D$23,1,0)</f>
        <v>0</v>
      </c>
      <c r="P279" s="156">
        <f t="shared" si="91"/>
        <v>0</v>
      </c>
      <c r="Q279" s="157">
        <f t="shared" si="92"/>
        <v>0</v>
      </c>
      <c r="R279" s="152">
        <f t="shared" si="93"/>
        <v>0</v>
      </c>
      <c r="S279" s="127"/>
      <c r="T279" s="153">
        <f t="shared" si="94"/>
        <v>0</v>
      </c>
      <c r="U279" s="154">
        <f t="shared" si="95"/>
        <v>0</v>
      </c>
      <c r="V279" s="155"/>
      <c r="W279" s="50">
        <f t="shared" si="77"/>
        <v>0</v>
      </c>
      <c r="X279" s="50">
        <f t="shared" si="78"/>
        <v>0</v>
      </c>
      <c r="Y279" s="31"/>
      <c r="Z279" s="22"/>
      <c r="AA279" s="37"/>
      <c r="AB279" s="31"/>
      <c r="AC279" s="50">
        <f t="shared" si="79"/>
        <v>0</v>
      </c>
      <c r="AD279" s="50">
        <f t="shared" si="80"/>
        <v>0</v>
      </c>
      <c r="AE279" s="50">
        <f t="shared" si="81"/>
        <v>0</v>
      </c>
      <c r="AF279" s="50">
        <f t="shared" si="82"/>
        <v>0</v>
      </c>
      <c r="AG279" s="50">
        <f t="shared" si="83"/>
        <v>0</v>
      </c>
      <c r="AH279" s="50">
        <f t="shared" si="84"/>
        <v>0</v>
      </c>
      <c r="AI279" s="50">
        <f t="shared" si="85"/>
        <v>0</v>
      </c>
      <c r="AJ279" s="50">
        <f t="shared" si="86"/>
        <v>0</v>
      </c>
      <c r="AK279" s="51">
        <f t="shared" si="87"/>
        <v>0</v>
      </c>
      <c r="AL279" s="37" t="str">
        <f t="shared" si="88"/>
        <v>Er ontbreken nog enkele gegevens!</v>
      </c>
      <c r="AM279" s="11"/>
      <c r="AN279" s="98">
        <f t="shared" si="89"/>
        <v>0</v>
      </c>
      <c r="AV279" s="20">
        <f t="shared" si="90"/>
        <v>0</v>
      </c>
      <c r="AW279" s="11"/>
    </row>
    <row r="280" spans="1:49" ht="15.75" customHeight="1" x14ac:dyDescent="0.2">
      <c r="A280" s="45">
        <f>SUM($AV$12:AV280)</f>
        <v>0</v>
      </c>
      <c r="B280" s="119"/>
      <c r="C280" s="52"/>
      <c r="D280" s="52"/>
      <c r="E280" s="52"/>
      <c r="F280" s="90"/>
      <c r="G280" s="89"/>
      <c r="H280" s="89"/>
      <c r="I280" s="89"/>
      <c r="J280" s="91"/>
      <c r="K280" s="92"/>
      <c r="L280" s="156">
        <f>IF(K280=Organisatie!$E$20,1,0)</f>
        <v>0</v>
      </c>
      <c r="M280" s="156">
        <f>IF(K280=Organisatie!$D$21,1,0)</f>
        <v>0</v>
      </c>
      <c r="N280" s="156">
        <f>IF(K280=Organisatie!$D$22,1,0)</f>
        <v>0</v>
      </c>
      <c r="O280" s="156">
        <f>IF(K280=Organisatie!$D$23,1,0)</f>
        <v>0</v>
      </c>
      <c r="P280" s="156">
        <f t="shared" si="91"/>
        <v>0</v>
      </c>
      <c r="Q280" s="157">
        <f t="shared" si="92"/>
        <v>0</v>
      </c>
      <c r="R280" s="152">
        <f t="shared" si="93"/>
        <v>0</v>
      </c>
      <c r="S280" s="127"/>
      <c r="T280" s="153">
        <f t="shared" si="94"/>
        <v>0</v>
      </c>
      <c r="U280" s="154">
        <f t="shared" si="95"/>
        <v>0</v>
      </c>
      <c r="V280" s="155"/>
      <c r="W280" s="50">
        <f t="shared" si="77"/>
        <v>0</v>
      </c>
      <c r="X280" s="50">
        <f t="shared" si="78"/>
        <v>0</v>
      </c>
      <c r="Y280" s="31"/>
      <c r="Z280" s="22"/>
      <c r="AA280" s="37"/>
      <c r="AB280" s="31"/>
      <c r="AC280" s="50">
        <f t="shared" si="79"/>
        <v>0</v>
      </c>
      <c r="AD280" s="50">
        <f t="shared" si="80"/>
        <v>0</v>
      </c>
      <c r="AE280" s="50">
        <f t="shared" si="81"/>
        <v>0</v>
      </c>
      <c r="AF280" s="50">
        <f t="shared" si="82"/>
        <v>0</v>
      </c>
      <c r="AG280" s="50">
        <f t="shared" si="83"/>
        <v>0</v>
      </c>
      <c r="AH280" s="50">
        <f t="shared" si="84"/>
        <v>0</v>
      </c>
      <c r="AI280" s="50">
        <f t="shared" si="85"/>
        <v>0</v>
      </c>
      <c r="AJ280" s="50">
        <f t="shared" si="86"/>
        <v>0</v>
      </c>
      <c r="AK280" s="51">
        <f t="shared" si="87"/>
        <v>0</v>
      </c>
      <c r="AL280" s="37" t="str">
        <f t="shared" si="88"/>
        <v>Er ontbreken nog enkele gegevens!</v>
      </c>
      <c r="AM280" s="11"/>
      <c r="AN280" s="98">
        <f t="shared" si="89"/>
        <v>0</v>
      </c>
      <c r="AV280" s="20">
        <f t="shared" si="90"/>
        <v>0</v>
      </c>
      <c r="AW280" s="11"/>
    </row>
    <row r="281" spans="1:49" ht="15.75" customHeight="1" x14ac:dyDescent="0.2">
      <c r="A281" s="45">
        <f>SUM($AV$12:AV281)</f>
        <v>0</v>
      </c>
      <c r="B281" s="119"/>
      <c r="C281" s="52"/>
      <c r="D281" s="52"/>
      <c r="E281" s="52"/>
      <c r="F281" s="90"/>
      <c r="G281" s="89"/>
      <c r="H281" s="89"/>
      <c r="I281" s="89"/>
      <c r="J281" s="91"/>
      <c r="K281" s="92"/>
      <c r="L281" s="156">
        <f>IF(K281=Organisatie!$E$20,1,0)</f>
        <v>0</v>
      </c>
      <c r="M281" s="156">
        <f>IF(K281=Organisatie!$D$21,1,0)</f>
        <v>0</v>
      </c>
      <c r="N281" s="156">
        <f>IF(K281=Organisatie!$D$22,1,0)</f>
        <v>0</v>
      </c>
      <c r="O281" s="156">
        <f>IF(K281=Organisatie!$D$23,1,0)</f>
        <v>0</v>
      </c>
      <c r="P281" s="156">
        <f t="shared" si="91"/>
        <v>0</v>
      </c>
      <c r="Q281" s="157">
        <f t="shared" si="92"/>
        <v>0</v>
      </c>
      <c r="R281" s="152">
        <f t="shared" si="93"/>
        <v>0</v>
      </c>
      <c r="S281" s="127"/>
      <c r="T281" s="153">
        <f t="shared" si="94"/>
        <v>0</v>
      </c>
      <c r="U281" s="154">
        <f t="shared" si="95"/>
        <v>0</v>
      </c>
      <c r="V281" s="155"/>
      <c r="W281" s="50">
        <f t="shared" si="77"/>
        <v>0</v>
      </c>
      <c r="X281" s="50">
        <f t="shared" si="78"/>
        <v>0</v>
      </c>
      <c r="Y281" s="31"/>
      <c r="Z281" s="22"/>
      <c r="AA281" s="37"/>
      <c r="AB281" s="31"/>
      <c r="AC281" s="50">
        <f t="shared" si="79"/>
        <v>0</v>
      </c>
      <c r="AD281" s="50">
        <f t="shared" si="80"/>
        <v>0</v>
      </c>
      <c r="AE281" s="50">
        <f t="shared" si="81"/>
        <v>0</v>
      </c>
      <c r="AF281" s="50">
        <f t="shared" si="82"/>
        <v>0</v>
      </c>
      <c r="AG281" s="50">
        <f t="shared" si="83"/>
        <v>0</v>
      </c>
      <c r="AH281" s="50">
        <f t="shared" si="84"/>
        <v>0</v>
      </c>
      <c r="AI281" s="50">
        <f t="shared" si="85"/>
        <v>0</v>
      </c>
      <c r="AJ281" s="50">
        <f t="shared" si="86"/>
        <v>0</v>
      </c>
      <c r="AK281" s="51">
        <f t="shared" si="87"/>
        <v>0</v>
      </c>
      <c r="AL281" s="37" t="str">
        <f t="shared" si="88"/>
        <v>Er ontbreken nog enkele gegevens!</v>
      </c>
      <c r="AM281" s="11"/>
      <c r="AN281" s="98">
        <f t="shared" si="89"/>
        <v>0</v>
      </c>
      <c r="AV281" s="20">
        <f t="shared" si="90"/>
        <v>0</v>
      </c>
      <c r="AW281" s="11"/>
    </row>
    <row r="282" spans="1:49" ht="15.75" customHeight="1" x14ac:dyDescent="0.2">
      <c r="A282" s="45">
        <f>SUM($AV$12:AV282)</f>
        <v>0</v>
      </c>
      <c r="B282" s="119"/>
      <c r="C282" s="52"/>
      <c r="D282" s="52"/>
      <c r="E282" s="52"/>
      <c r="F282" s="90"/>
      <c r="G282" s="89"/>
      <c r="H282" s="89"/>
      <c r="I282" s="89"/>
      <c r="J282" s="91"/>
      <c r="K282" s="92"/>
      <c r="L282" s="156">
        <f>IF(K282=Organisatie!$E$20,1,0)</f>
        <v>0</v>
      </c>
      <c r="M282" s="156">
        <f>IF(K282=Organisatie!$D$21,1,0)</f>
        <v>0</v>
      </c>
      <c r="N282" s="156">
        <f>IF(K282=Organisatie!$D$22,1,0)</f>
        <v>0</v>
      </c>
      <c r="O282" s="156">
        <f>IF(K282=Organisatie!$D$23,1,0)</f>
        <v>0</v>
      </c>
      <c r="P282" s="156">
        <f t="shared" si="91"/>
        <v>0</v>
      </c>
      <c r="Q282" s="157">
        <f t="shared" si="92"/>
        <v>0</v>
      </c>
      <c r="R282" s="152">
        <f t="shared" si="93"/>
        <v>0</v>
      </c>
      <c r="S282" s="127"/>
      <c r="T282" s="153">
        <f t="shared" si="94"/>
        <v>0</v>
      </c>
      <c r="U282" s="154">
        <f t="shared" si="95"/>
        <v>0</v>
      </c>
      <c r="V282" s="155"/>
      <c r="W282" s="50">
        <f t="shared" si="77"/>
        <v>0</v>
      </c>
      <c r="X282" s="50">
        <f t="shared" si="78"/>
        <v>0</v>
      </c>
      <c r="Y282" s="31"/>
      <c r="Z282" s="22"/>
      <c r="AA282" s="37"/>
      <c r="AB282" s="31"/>
      <c r="AC282" s="50">
        <f t="shared" si="79"/>
        <v>0</v>
      </c>
      <c r="AD282" s="50">
        <f t="shared" si="80"/>
        <v>0</v>
      </c>
      <c r="AE282" s="50">
        <f t="shared" si="81"/>
        <v>0</v>
      </c>
      <c r="AF282" s="50">
        <f t="shared" si="82"/>
        <v>0</v>
      </c>
      <c r="AG282" s="50">
        <f t="shared" si="83"/>
        <v>0</v>
      </c>
      <c r="AH282" s="50">
        <f t="shared" si="84"/>
        <v>0</v>
      </c>
      <c r="AI282" s="50">
        <f t="shared" si="85"/>
        <v>0</v>
      </c>
      <c r="AJ282" s="50">
        <f t="shared" si="86"/>
        <v>0</v>
      </c>
      <c r="AK282" s="51">
        <f t="shared" si="87"/>
        <v>0</v>
      </c>
      <c r="AL282" s="37" t="str">
        <f t="shared" si="88"/>
        <v>Er ontbreken nog enkele gegevens!</v>
      </c>
      <c r="AM282" s="11"/>
      <c r="AN282" s="98">
        <f t="shared" si="89"/>
        <v>0</v>
      </c>
      <c r="AV282" s="20">
        <f t="shared" si="90"/>
        <v>0</v>
      </c>
      <c r="AW282" s="11"/>
    </row>
    <row r="283" spans="1:49" ht="15.75" customHeight="1" x14ac:dyDescent="0.2">
      <c r="A283" s="45">
        <f>SUM($AV$12:AV283)</f>
        <v>0</v>
      </c>
      <c r="B283" s="119"/>
      <c r="C283" s="52"/>
      <c r="D283" s="52"/>
      <c r="E283" s="52"/>
      <c r="F283" s="90"/>
      <c r="G283" s="89"/>
      <c r="H283" s="89"/>
      <c r="I283" s="89"/>
      <c r="J283" s="91"/>
      <c r="K283" s="92"/>
      <c r="L283" s="156">
        <f>IF(K283=Organisatie!$E$20,1,0)</f>
        <v>0</v>
      </c>
      <c r="M283" s="156">
        <f>IF(K283=Organisatie!$D$21,1,0)</f>
        <v>0</v>
      </c>
      <c r="N283" s="156">
        <f>IF(K283=Organisatie!$D$22,1,0)</f>
        <v>0</v>
      </c>
      <c r="O283" s="156">
        <f>IF(K283=Organisatie!$D$23,1,0)</f>
        <v>0</v>
      </c>
      <c r="P283" s="156">
        <f t="shared" si="91"/>
        <v>0</v>
      </c>
      <c r="Q283" s="157">
        <f t="shared" si="92"/>
        <v>0</v>
      </c>
      <c r="R283" s="152">
        <f t="shared" si="93"/>
        <v>0</v>
      </c>
      <c r="S283" s="127"/>
      <c r="T283" s="153">
        <f t="shared" si="94"/>
        <v>0</v>
      </c>
      <c r="U283" s="154">
        <f t="shared" si="95"/>
        <v>0</v>
      </c>
      <c r="V283" s="155"/>
      <c r="W283" s="50">
        <f t="shared" si="77"/>
        <v>0</v>
      </c>
      <c r="X283" s="50">
        <f t="shared" si="78"/>
        <v>0</v>
      </c>
      <c r="Y283" s="31"/>
      <c r="Z283" s="22"/>
      <c r="AA283" s="37"/>
      <c r="AB283" s="31"/>
      <c r="AC283" s="50">
        <f t="shared" si="79"/>
        <v>0</v>
      </c>
      <c r="AD283" s="50">
        <f t="shared" si="80"/>
        <v>0</v>
      </c>
      <c r="AE283" s="50">
        <f t="shared" si="81"/>
        <v>0</v>
      </c>
      <c r="AF283" s="50">
        <f t="shared" si="82"/>
        <v>0</v>
      </c>
      <c r="AG283" s="50">
        <f t="shared" si="83"/>
        <v>0</v>
      </c>
      <c r="AH283" s="50">
        <f t="shared" si="84"/>
        <v>0</v>
      </c>
      <c r="AI283" s="50">
        <f t="shared" si="85"/>
        <v>0</v>
      </c>
      <c r="AJ283" s="50">
        <f t="shared" si="86"/>
        <v>0</v>
      </c>
      <c r="AK283" s="51">
        <f t="shared" si="87"/>
        <v>0</v>
      </c>
      <c r="AL283" s="37" t="str">
        <f t="shared" si="88"/>
        <v>Er ontbreken nog enkele gegevens!</v>
      </c>
      <c r="AM283" s="11"/>
      <c r="AN283" s="98">
        <f t="shared" si="89"/>
        <v>0</v>
      </c>
      <c r="AV283" s="20">
        <f t="shared" si="90"/>
        <v>0</v>
      </c>
      <c r="AW283" s="11"/>
    </row>
    <row r="284" spans="1:49" ht="15.75" customHeight="1" x14ac:dyDescent="0.2">
      <c r="A284" s="45">
        <f>SUM($AV$12:AV284)</f>
        <v>0</v>
      </c>
      <c r="B284" s="119"/>
      <c r="C284" s="52"/>
      <c r="D284" s="52"/>
      <c r="E284" s="52"/>
      <c r="F284" s="90"/>
      <c r="G284" s="89"/>
      <c r="H284" s="89"/>
      <c r="I284" s="89"/>
      <c r="J284" s="91"/>
      <c r="K284" s="92"/>
      <c r="L284" s="156">
        <f>IF(K284=Organisatie!$E$20,1,0)</f>
        <v>0</v>
      </c>
      <c r="M284" s="156">
        <f>IF(K284=Organisatie!$D$21,1,0)</f>
        <v>0</v>
      </c>
      <c r="N284" s="156">
        <f>IF(K284=Organisatie!$D$22,1,0)</f>
        <v>0</v>
      </c>
      <c r="O284" s="156">
        <f>IF(K284=Organisatie!$D$23,1,0)</f>
        <v>0</v>
      </c>
      <c r="P284" s="156">
        <f t="shared" si="91"/>
        <v>0</v>
      </c>
      <c r="Q284" s="157">
        <f t="shared" si="92"/>
        <v>0</v>
      </c>
      <c r="R284" s="152">
        <f t="shared" si="93"/>
        <v>0</v>
      </c>
      <c r="S284" s="127"/>
      <c r="T284" s="153">
        <f t="shared" si="94"/>
        <v>0</v>
      </c>
      <c r="U284" s="154">
        <f t="shared" si="95"/>
        <v>0</v>
      </c>
      <c r="V284" s="155"/>
      <c r="W284" s="50">
        <f t="shared" si="77"/>
        <v>0</v>
      </c>
      <c r="X284" s="50">
        <f t="shared" si="78"/>
        <v>0</v>
      </c>
      <c r="Y284" s="31"/>
      <c r="Z284" s="22"/>
      <c r="AA284" s="37"/>
      <c r="AB284" s="31"/>
      <c r="AC284" s="50">
        <f t="shared" si="79"/>
        <v>0</v>
      </c>
      <c r="AD284" s="50">
        <f t="shared" si="80"/>
        <v>0</v>
      </c>
      <c r="AE284" s="50">
        <f t="shared" si="81"/>
        <v>0</v>
      </c>
      <c r="AF284" s="50">
        <f t="shared" si="82"/>
        <v>0</v>
      </c>
      <c r="AG284" s="50">
        <f t="shared" si="83"/>
        <v>0</v>
      </c>
      <c r="AH284" s="50">
        <f t="shared" si="84"/>
        <v>0</v>
      </c>
      <c r="AI284" s="50">
        <f t="shared" si="85"/>
        <v>0</v>
      </c>
      <c r="AJ284" s="50">
        <f t="shared" si="86"/>
        <v>0</v>
      </c>
      <c r="AK284" s="51">
        <f t="shared" si="87"/>
        <v>0</v>
      </c>
      <c r="AL284" s="37" t="str">
        <f t="shared" si="88"/>
        <v>Er ontbreken nog enkele gegevens!</v>
      </c>
      <c r="AM284" s="11"/>
      <c r="AN284" s="98">
        <f t="shared" si="89"/>
        <v>0</v>
      </c>
      <c r="AV284" s="20">
        <f t="shared" si="90"/>
        <v>0</v>
      </c>
      <c r="AW284" s="11"/>
    </row>
    <row r="285" spans="1:49" ht="15.75" customHeight="1" x14ac:dyDescent="0.2">
      <c r="A285" s="45">
        <f>SUM($AV$12:AV285)</f>
        <v>0</v>
      </c>
      <c r="B285" s="119"/>
      <c r="C285" s="52"/>
      <c r="D285" s="52"/>
      <c r="E285" s="52"/>
      <c r="F285" s="90"/>
      <c r="G285" s="89"/>
      <c r="H285" s="89"/>
      <c r="I285" s="89"/>
      <c r="J285" s="91"/>
      <c r="K285" s="92"/>
      <c r="L285" s="156">
        <f>IF(K285=Organisatie!$E$20,1,0)</f>
        <v>0</v>
      </c>
      <c r="M285" s="156">
        <f>IF(K285=Organisatie!$D$21,1,0)</f>
        <v>0</v>
      </c>
      <c r="N285" s="156">
        <f>IF(K285=Organisatie!$D$22,1,0)</f>
        <v>0</v>
      </c>
      <c r="O285" s="156">
        <f>IF(K285=Organisatie!$D$23,1,0)</f>
        <v>0</v>
      </c>
      <c r="P285" s="156">
        <f t="shared" si="91"/>
        <v>0</v>
      </c>
      <c r="Q285" s="157">
        <f t="shared" si="92"/>
        <v>0</v>
      </c>
      <c r="R285" s="152">
        <f t="shared" si="93"/>
        <v>0</v>
      </c>
      <c r="S285" s="127"/>
      <c r="T285" s="153">
        <f t="shared" si="94"/>
        <v>0</v>
      </c>
      <c r="U285" s="154">
        <f t="shared" si="95"/>
        <v>0</v>
      </c>
      <c r="V285" s="155"/>
      <c r="W285" s="50">
        <f t="shared" si="77"/>
        <v>0</v>
      </c>
      <c r="X285" s="50">
        <f t="shared" si="78"/>
        <v>0</v>
      </c>
      <c r="Y285" s="31"/>
      <c r="Z285" s="22"/>
      <c r="AA285" s="37"/>
      <c r="AB285" s="31"/>
      <c r="AC285" s="50">
        <f t="shared" si="79"/>
        <v>0</v>
      </c>
      <c r="AD285" s="50">
        <f t="shared" si="80"/>
        <v>0</v>
      </c>
      <c r="AE285" s="50">
        <f t="shared" si="81"/>
        <v>0</v>
      </c>
      <c r="AF285" s="50">
        <f t="shared" si="82"/>
        <v>0</v>
      </c>
      <c r="AG285" s="50">
        <f t="shared" si="83"/>
        <v>0</v>
      </c>
      <c r="AH285" s="50">
        <f t="shared" si="84"/>
        <v>0</v>
      </c>
      <c r="AI285" s="50">
        <f t="shared" si="85"/>
        <v>0</v>
      </c>
      <c r="AJ285" s="50">
        <f t="shared" si="86"/>
        <v>0</v>
      </c>
      <c r="AK285" s="51">
        <f t="shared" si="87"/>
        <v>0</v>
      </c>
      <c r="AL285" s="37" t="str">
        <f t="shared" si="88"/>
        <v>Er ontbreken nog enkele gegevens!</v>
      </c>
      <c r="AM285" s="11"/>
      <c r="AN285" s="98">
        <f t="shared" si="89"/>
        <v>0</v>
      </c>
      <c r="AV285" s="20">
        <f t="shared" si="90"/>
        <v>0</v>
      </c>
      <c r="AW285" s="11"/>
    </row>
    <row r="286" spans="1:49" ht="15.75" customHeight="1" x14ac:dyDescent="0.2">
      <c r="A286" s="45">
        <f>SUM($AV$12:AV286)</f>
        <v>0</v>
      </c>
      <c r="B286" s="119"/>
      <c r="C286" s="52"/>
      <c r="D286" s="52"/>
      <c r="E286" s="52"/>
      <c r="F286" s="90"/>
      <c r="G286" s="89"/>
      <c r="H286" s="89"/>
      <c r="I286" s="89"/>
      <c r="J286" s="91"/>
      <c r="K286" s="92"/>
      <c r="L286" s="156">
        <f>IF(K286=Organisatie!$E$20,1,0)</f>
        <v>0</v>
      </c>
      <c r="M286" s="156">
        <f>IF(K286=Organisatie!$D$21,1,0)</f>
        <v>0</v>
      </c>
      <c r="N286" s="156">
        <f>IF(K286=Organisatie!$D$22,1,0)</f>
        <v>0</v>
      </c>
      <c r="O286" s="156">
        <f>IF(K286=Organisatie!$D$23,1,0)</f>
        <v>0</v>
      </c>
      <c r="P286" s="156">
        <f t="shared" si="91"/>
        <v>0</v>
      </c>
      <c r="Q286" s="157">
        <f t="shared" si="92"/>
        <v>0</v>
      </c>
      <c r="R286" s="152">
        <f t="shared" si="93"/>
        <v>0</v>
      </c>
      <c r="S286" s="127"/>
      <c r="T286" s="153">
        <f t="shared" si="94"/>
        <v>0</v>
      </c>
      <c r="U286" s="154">
        <f t="shared" si="95"/>
        <v>0</v>
      </c>
      <c r="V286" s="155"/>
      <c r="W286" s="50">
        <f t="shared" si="77"/>
        <v>0</v>
      </c>
      <c r="X286" s="50">
        <f t="shared" si="78"/>
        <v>0</v>
      </c>
      <c r="Y286" s="31"/>
      <c r="Z286" s="22"/>
      <c r="AA286" s="37"/>
      <c r="AB286" s="31"/>
      <c r="AC286" s="50">
        <f t="shared" si="79"/>
        <v>0</v>
      </c>
      <c r="AD286" s="50">
        <f t="shared" si="80"/>
        <v>0</v>
      </c>
      <c r="AE286" s="50">
        <f t="shared" si="81"/>
        <v>0</v>
      </c>
      <c r="AF286" s="50">
        <f t="shared" si="82"/>
        <v>0</v>
      </c>
      <c r="AG286" s="50">
        <f t="shared" si="83"/>
        <v>0</v>
      </c>
      <c r="AH286" s="50">
        <f t="shared" si="84"/>
        <v>0</v>
      </c>
      <c r="AI286" s="50">
        <f t="shared" si="85"/>
        <v>0</v>
      </c>
      <c r="AJ286" s="50">
        <f t="shared" si="86"/>
        <v>0</v>
      </c>
      <c r="AK286" s="51">
        <f t="shared" si="87"/>
        <v>0</v>
      </c>
      <c r="AL286" s="37" t="str">
        <f t="shared" si="88"/>
        <v>Er ontbreken nog enkele gegevens!</v>
      </c>
      <c r="AM286" s="11"/>
      <c r="AN286" s="98">
        <f t="shared" si="89"/>
        <v>0</v>
      </c>
      <c r="AV286" s="20">
        <f t="shared" si="90"/>
        <v>0</v>
      </c>
      <c r="AW286" s="11"/>
    </row>
    <row r="287" spans="1:49" ht="15.75" customHeight="1" x14ac:dyDescent="0.2">
      <c r="A287" s="45">
        <f>SUM($AV$12:AV287)</f>
        <v>0</v>
      </c>
      <c r="B287" s="119"/>
      <c r="C287" s="52"/>
      <c r="D287" s="52"/>
      <c r="E287" s="52"/>
      <c r="F287" s="90"/>
      <c r="G287" s="89"/>
      <c r="H287" s="89"/>
      <c r="I287" s="89"/>
      <c r="J287" s="91"/>
      <c r="K287" s="92"/>
      <c r="L287" s="156">
        <f>IF(K287=Organisatie!$E$20,1,0)</f>
        <v>0</v>
      </c>
      <c r="M287" s="156">
        <f>IF(K287=Organisatie!$D$21,1,0)</f>
        <v>0</v>
      </c>
      <c r="N287" s="156">
        <f>IF(K287=Organisatie!$D$22,1,0)</f>
        <v>0</v>
      </c>
      <c r="O287" s="156">
        <f>IF(K287=Organisatie!$D$23,1,0)</f>
        <v>0</v>
      </c>
      <c r="P287" s="156">
        <f t="shared" si="91"/>
        <v>0</v>
      </c>
      <c r="Q287" s="157">
        <f t="shared" si="92"/>
        <v>0</v>
      </c>
      <c r="R287" s="152">
        <f t="shared" si="93"/>
        <v>0</v>
      </c>
      <c r="S287" s="127"/>
      <c r="T287" s="153">
        <f t="shared" si="94"/>
        <v>0</v>
      </c>
      <c r="U287" s="154">
        <f t="shared" si="95"/>
        <v>0</v>
      </c>
      <c r="V287" s="155"/>
      <c r="W287" s="50">
        <f t="shared" si="77"/>
        <v>0</v>
      </c>
      <c r="X287" s="50">
        <f t="shared" si="78"/>
        <v>0</v>
      </c>
      <c r="Y287" s="31"/>
      <c r="Z287" s="22"/>
      <c r="AA287" s="37"/>
      <c r="AB287" s="31"/>
      <c r="AC287" s="50">
        <f t="shared" si="79"/>
        <v>0</v>
      </c>
      <c r="AD287" s="50">
        <f t="shared" si="80"/>
        <v>0</v>
      </c>
      <c r="AE287" s="50">
        <f t="shared" si="81"/>
        <v>0</v>
      </c>
      <c r="AF287" s="50">
        <f t="shared" si="82"/>
        <v>0</v>
      </c>
      <c r="AG287" s="50">
        <f t="shared" si="83"/>
        <v>0</v>
      </c>
      <c r="AH287" s="50">
        <f t="shared" si="84"/>
        <v>0</v>
      </c>
      <c r="AI287" s="50">
        <f t="shared" si="85"/>
        <v>0</v>
      </c>
      <c r="AJ287" s="50">
        <f t="shared" si="86"/>
        <v>0</v>
      </c>
      <c r="AK287" s="51">
        <f t="shared" si="87"/>
        <v>0</v>
      </c>
      <c r="AL287" s="37" t="str">
        <f t="shared" si="88"/>
        <v>Er ontbreken nog enkele gegevens!</v>
      </c>
      <c r="AM287" s="11"/>
      <c r="AN287" s="98">
        <f t="shared" si="89"/>
        <v>0</v>
      </c>
      <c r="AV287" s="20">
        <f t="shared" si="90"/>
        <v>0</v>
      </c>
      <c r="AW287" s="11"/>
    </row>
    <row r="288" spans="1:49" ht="15.75" customHeight="1" x14ac:dyDescent="0.2">
      <c r="A288" s="45">
        <f>SUM($AV$12:AV288)</f>
        <v>0</v>
      </c>
      <c r="B288" s="119"/>
      <c r="C288" s="52"/>
      <c r="D288" s="52"/>
      <c r="E288" s="52"/>
      <c r="F288" s="90"/>
      <c r="G288" s="89"/>
      <c r="H288" s="89"/>
      <c r="I288" s="89"/>
      <c r="J288" s="91"/>
      <c r="K288" s="92"/>
      <c r="L288" s="156">
        <f>IF(K288=Organisatie!$E$20,1,0)</f>
        <v>0</v>
      </c>
      <c r="M288" s="156">
        <f>IF(K288=Organisatie!$D$21,1,0)</f>
        <v>0</v>
      </c>
      <c r="N288" s="156">
        <f>IF(K288=Organisatie!$D$22,1,0)</f>
        <v>0</v>
      </c>
      <c r="O288" s="156">
        <f>IF(K288=Organisatie!$D$23,1,0)</f>
        <v>0</v>
      </c>
      <c r="P288" s="156">
        <f t="shared" si="91"/>
        <v>0</v>
      </c>
      <c r="Q288" s="157">
        <f t="shared" si="92"/>
        <v>0</v>
      </c>
      <c r="R288" s="152">
        <f t="shared" si="93"/>
        <v>0</v>
      </c>
      <c r="S288" s="127"/>
      <c r="T288" s="153">
        <f t="shared" si="94"/>
        <v>0</v>
      </c>
      <c r="U288" s="154">
        <f t="shared" si="95"/>
        <v>0</v>
      </c>
      <c r="V288" s="155"/>
      <c r="W288" s="50">
        <f t="shared" si="77"/>
        <v>0</v>
      </c>
      <c r="X288" s="50">
        <f t="shared" si="78"/>
        <v>0</v>
      </c>
      <c r="Y288" s="31"/>
      <c r="Z288" s="22"/>
      <c r="AA288" s="37"/>
      <c r="AB288" s="31"/>
      <c r="AC288" s="50">
        <f t="shared" si="79"/>
        <v>0</v>
      </c>
      <c r="AD288" s="50">
        <f t="shared" si="80"/>
        <v>0</v>
      </c>
      <c r="AE288" s="50">
        <f t="shared" si="81"/>
        <v>0</v>
      </c>
      <c r="AF288" s="50">
        <f t="shared" si="82"/>
        <v>0</v>
      </c>
      <c r="AG288" s="50">
        <f t="shared" si="83"/>
        <v>0</v>
      </c>
      <c r="AH288" s="50">
        <f t="shared" si="84"/>
        <v>0</v>
      </c>
      <c r="AI288" s="50">
        <f t="shared" si="85"/>
        <v>0</v>
      </c>
      <c r="AJ288" s="50">
        <f t="shared" si="86"/>
        <v>0</v>
      </c>
      <c r="AK288" s="51">
        <f t="shared" si="87"/>
        <v>0</v>
      </c>
      <c r="AL288" s="37" t="str">
        <f t="shared" si="88"/>
        <v>Er ontbreken nog enkele gegevens!</v>
      </c>
      <c r="AM288" s="11"/>
      <c r="AN288" s="98">
        <f t="shared" si="89"/>
        <v>0</v>
      </c>
      <c r="AV288" s="20">
        <f t="shared" si="90"/>
        <v>0</v>
      </c>
      <c r="AW288" s="11"/>
    </row>
    <row r="289" spans="1:49" ht="15.75" customHeight="1" x14ac:dyDescent="0.2">
      <c r="A289" s="45">
        <f>SUM($AV$12:AV289)</f>
        <v>0</v>
      </c>
      <c r="B289" s="119"/>
      <c r="C289" s="52"/>
      <c r="D289" s="52"/>
      <c r="E289" s="52"/>
      <c r="F289" s="90"/>
      <c r="G289" s="89"/>
      <c r="H289" s="89"/>
      <c r="I289" s="89"/>
      <c r="J289" s="91"/>
      <c r="K289" s="92"/>
      <c r="L289" s="156">
        <f>IF(K289=Organisatie!$E$20,1,0)</f>
        <v>0</v>
      </c>
      <c r="M289" s="156">
        <f>IF(K289=Organisatie!$D$21,1,0)</f>
        <v>0</v>
      </c>
      <c r="N289" s="156">
        <f>IF(K289=Organisatie!$D$22,1,0)</f>
        <v>0</v>
      </c>
      <c r="O289" s="156">
        <f>IF(K289=Organisatie!$D$23,1,0)</f>
        <v>0</v>
      </c>
      <c r="P289" s="156">
        <f t="shared" si="91"/>
        <v>0</v>
      </c>
      <c r="Q289" s="157">
        <f t="shared" si="92"/>
        <v>0</v>
      </c>
      <c r="R289" s="152">
        <f t="shared" si="93"/>
        <v>0</v>
      </c>
      <c r="S289" s="127"/>
      <c r="T289" s="153">
        <f t="shared" si="94"/>
        <v>0</v>
      </c>
      <c r="U289" s="154">
        <f t="shared" si="95"/>
        <v>0</v>
      </c>
      <c r="V289" s="155"/>
      <c r="W289" s="50">
        <f t="shared" si="77"/>
        <v>0</v>
      </c>
      <c r="X289" s="50">
        <f t="shared" si="78"/>
        <v>0</v>
      </c>
      <c r="Y289" s="31"/>
      <c r="Z289" s="22"/>
      <c r="AA289" s="37"/>
      <c r="AB289" s="31"/>
      <c r="AC289" s="50">
        <f t="shared" si="79"/>
        <v>0</v>
      </c>
      <c r="AD289" s="50">
        <f t="shared" si="80"/>
        <v>0</v>
      </c>
      <c r="AE289" s="50">
        <f t="shared" si="81"/>
        <v>0</v>
      </c>
      <c r="AF289" s="50">
        <f t="shared" si="82"/>
        <v>0</v>
      </c>
      <c r="AG289" s="50">
        <f t="shared" si="83"/>
        <v>0</v>
      </c>
      <c r="AH289" s="50">
        <f t="shared" si="84"/>
        <v>0</v>
      </c>
      <c r="AI289" s="50">
        <f t="shared" si="85"/>
        <v>0</v>
      </c>
      <c r="AJ289" s="50">
        <f t="shared" si="86"/>
        <v>0</v>
      </c>
      <c r="AK289" s="51">
        <f t="shared" si="87"/>
        <v>0</v>
      </c>
      <c r="AL289" s="37" t="str">
        <f t="shared" si="88"/>
        <v>Er ontbreken nog enkele gegevens!</v>
      </c>
      <c r="AM289" s="11"/>
      <c r="AN289" s="98">
        <f t="shared" si="89"/>
        <v>0</v>
      </c>
      <c r="AV289" s="20">
        <f t="shared" si="90"/>
        <v>0</v>
      </c>
      <c r="AW289" s="11"/>
    </row>
    <row r="290" spans="1:49" ht="15.75" customHeight="1" x14ac:dyDescent="0.2">
      <c r="A290" s="45">
        <f>SUM($AV$12:AV290)</f>
        <v>0</v>
      </c>
      <c r="B290" s="119"/>
      <c r="C290" s="52"/>
      <c r="D290" s="52"/>
      <c r="E290" s="52"/>
      <c r="F290" s="90"/>
      <c r="G290" s="89"/>
      <c r="H290" s="89"/>
      <c r="I290" s="89"/>
      <c r="J290" s="91"/>
      <c r="K290" s="92"/>
      <c r="L290" s="156">
        <f>IF(K290=Organisatie!$E$20,1,0)</f>
        <v>0</v>
      </c>
      <c r="M290" s="156">
        <f>IF(K290=Organisatie!$D$21,1,0)</f>
        <v>0</v>
      </c>
      <c r="N290" s="156">
        <f>IF(K290=Organisatie!$D$22,1,0)</f>
        <v>0</v>
      </c>
      <c r="O290" s="156">
        <f>IF(K290=Organisatie!$D$23,1,0)</f>
        <v>0</v>
      </c>
      <c r="P290" s="156">
        <f t="shared" si="91"/>
        <v>0</v>
      </c>
      <c r="Q290" s="157">
        <f t="shared" si="92"/>
        <v>0</v>
      </c>
      <c r="R290" s="152">
        <f t="shared" si="93"/>
        <v>0</v>
      </c>
      <c r="S290" s="127"/>
      <c r="T290" s="153">
        <f t="shared" si="94"/>
        <v>0</v>
      </c>
      <c r="U290" s="154">
        <f t="shared" si="95"/>
        <v>0</v>
      </c>
      <c r="V290" s="155"/>
      <c r="W290" s="50">
        <f t="shared" si="77"/>
        <v>0</v>
      </c>
      <c r="X290" s="50">
        <f t="shared" si="78"/>
        <v>0</v>
      </c>
      <c r="Y290" s="31"/>
      <c r="Z290" s="22"/>
      <c r="AA290" s="37"/>
      <c r="AB290" s="31"/>
      <c r="AC290" s="50">
        <f t="shared" si="79"/>
        <v>0</v>
      </c>
      <c r="AD290" s="50">
        <f t="shared" si="80"/>
        <v>0</v>
      </c>
      <c r="AE290" s="50">
        <f t="shared" si="81"/>
        <v>0</v>
      </c>
      <c r="AF290" s="50">
        <f t="shared" si="82"/>
        <v>0</v>
      </c>
      <c r="AG290" s="50">
        <f t="shared" si="83"/>
        <v>0</v>
      </c>
      <c r="AH290" s="50">
        <f t="shared" si="84"/>
        <v>0</v>
      </c>
      <c r="AI290" s="50">
        <f t="shared" si="85"/>
        <v>0</v>
      </c>
      <c r="AJ290" s="50">
        <f t="shared" si="86"/>
        <v>0</v>
      </c>
      <c r="AK290" s="51">
        <f t="shared" si="87"/>
        <v>0</v>
      </c>
      <c r="AL290" s="37" t="str">
        <f t="shared" si="88"/>
        <v>Er ontbreken nog enkele gegevens!</v>
      </c>
      <c r="AM290" s="11"/>
      <c r="AN290" s="98">
        <f t="shared" si="89"/>
        <v>0</v>
      </c>
      <c r="AV290" s="20">
        <f t="shared" si="90"/>
        <v>0</v>
      </c>
      <c r="AW290" s="11"/>
    </row>
    <row r="291" spans="1:49" ht="15.75" customHeight="1" x14ac:dyDescent="0.2">
      <c r="A291" s="45">
        <f>SUM($AV$12:AV291)</f>
        <v>0</v>
      </c>
      <c r="B291" s="119"/>
      <c r="C291" s="52"/>
      <c r="D291" s="52"/>
      <c r="E291" s="52"/>
      <c r="F291" s="90"/>
      <c r="G291" s="89"/>
      <c r="H291" s="89"/>
      <c r="I291" s="89"/>
      <c r="J291" s="91"/>
      <c r="K291" s="92"/>
      <c r="L291" s="156">
        <f>IF(K291=Organisatie!$E$20,1,0)</f>
        <v>0</v>
      </c>
      <c r="M291" s="156">
        <f>IF(K291=Organisatie!$D$21,1,0)</f>
        <v>0</v>
      </c>
      <c r="N291" s="156">
        <f>IF(K291=Organisatie!$D$22,1,0)</f>
        <v>0</v>
      </c>
      <c r="O291" s="156">
        <f>IF(K291=Organisatie!$D$23,1,0)</f>
        <v>0</v>
      </c>
      <c r="P291" s="156">
        <f t="shared" si="91"/>
        <v>0</v>
      </c>
      <c r="Q291" s="157">
        <f t="shared" si="92"/>
        <v>0</v>
      </c>
      <c r="R291" s="152">
        <f t="shared" si="93"/>
        <v>0</v>
      </c>
      <c r="S291" s="127"/>
      <c r="T291" s="153">
        <f t="shared" si="94"/>
        <v>0</v>
      </c>
      <c r="U291" s="154">
        <f t="shared" si="95"/>
        <v>0</v>
      </c>
      <c r="V291" s="155"/>
      <c r="W291" s="50">
        <f t="shared" si="77"/>
        <v>0</v>
      </c>
      <c r="X291" s="50">
        <f t="shared" si="78"/>
        <v>0</v>
      </c>
      <c r="Y291" s="31"/>
      <c r="Z291" s="22"/>
      <c r="AA291" s="37"/>
      <c r="AB291" s="31"/>
      <c r="AC291" s="50">
        <f t="shared" si="79"/>
        <v>0</v>
      </c>
      <c r="AD291" s="50">
        <f t="shared" si="80"/>
        <v>0</v>
      </c>
      <c r="AE291" s="50">
        <f t="shared" si="81"/>
        <v>0</v>
      </c>
      <c r="AF291" s="50">
        <f t="shared" si="82"/>
        <v>0</v>
      </c>
      <c r="AG291" s="50">
        <f t="shared" si="83"/>
        <v>0</v>
      </c>
      <c r="AH291" s="50">
        <f t="shared" si="84"/>
        <v>0</v>
      </c>
      <c r="AI291" s="50">
        <f t="shared" si="85"/>
        <v>0</v>
      </c>
      <c r="AJ291" s="50">
        <f t="shared" si="86"/>
        <v>0</v>
      </c>
      <c r="AK291" s="51">
        <f t="shared" si="87"/>
        <v>0</v>
      </c>
      <c r="AL291" s="37" t="str">
        <f t="shared" si="88"/>
        <v>Er ontbreken nog enkele gegevens!</v>
      </c>
      <c r="AM291" s="11"/>
      <c r="AN291" s="98">
        <f t="shared" si="89"/>
        <v>0</v>
      </c>
      <c r="AV291" s="20">
        <f t="shared" si="90"/>
        <v>0</v>
      </c>
      <c r="AW291" s="11"/>
    </row>
    <row r="292" spans="1:49" ht="15.75" customHeight="1" x14ac:dyDescent="0.2">
      <c r="A292" s="45">
        <f>SUM($AV$12:AV292)</f>
        <v>0</v>
      </c>
      <c r="B292" s="119"/>
      <c r="C292" s="52"/>
      <c r="D292" s="52"/>
      <c r="E292" s="52"/>
      <c r="F292" s="90"/>
      <c r="G292" s="89"/>
      <c r="H292" s="89"/>
      <c r="I292" s="89"/>
      <c r="J292" s="91"/>
      <c r="K292" s="92"/>
      <c r="L292" s="156">
        <f>IF(K292=Organisatie!$E$20,1,0)</f>
        <v>0</v>
      </c>
      <c r="M292" s="156">
        <f>IF(K292=Organisatie!$D$21,1,0)</f>
        <v>0</v>
      </c>
      <c r="N292" s="156">
        <f>IF(K292=Organisatie!$D$22,1,0)</f>
        <v>0</v>
      </c>
      <c r="O292" s="156">
        <f>IF(K292=Organisatie!$D$23,1,0)</f>
        <v>0</v>
      </c>
      <c r="P292" s="156">
        <f t="shared" si="91"/>
        <v>0</v>
      </c>
      <c r="Q292" s="157">
        <f t="shared" si="92"/>
        <v>0</v>
      </c>
      <c r="R292" s="152">
        <f t="shared" si="93"/>
        <v>0</v>
      </c>
      <c r="S292" s="127"/>
      <c r="T292" s="153">
        <f t="shared" si="94"/>
        <v>0</v>
      </c>
      <c r="U292" s="154">
        <f t="shared" si="95"/>
        <v>0</v>
      </c>
      <c r="V292" s="155"/>
      <c r="W292" s="50">
        <f t="shared" si="77"/>
        <v>0</v>
      </c>
      <c r="X292" s="50">
        <f t="shared" si="78"/>
        <v>0</v>
      </c>
      <c r="Y292" s="31"/>
      <c r="Z292" s="22"/>
      <c r="AA292" s="37"/>
      <c r="AB292" s="31"/>
      <c r="AC292" s="50">
        <f t="shared" si="79"/>
        <v>0</v>
      </c>
      <c r="AD292" s="50">
        <f t="shared" si="80"/>
        <v>0</v>
      </c>
      <c r="AE292" s="50">
        <f t="shared" si="81"/>
        <v>0</v>
      </c>
      <c r="AF292" s="50">
        <f t="shared" si="82"/>
        <v>0</v>
      </c>
      <c r="AG292" s="50">
        <f t="shared" si="83"/>
        <v>0</v>
      </c>
      <c r="AH292" s="50">
        <f t="shared" si="84"/>
        <v>0</v>
      </c>
      <c r="AI292" s="50">
        <f t="shared" si="85"/>
        <v>0</v>
      </c>
      <c r="AJ292" s="50">
        <f t="shared" si="86"/>
        <v>0</v>
      </c>
      <c r="AK292" s="51">
        <f t="shared" si="87"/>
        <v>0</v>
      </c>
      <c r="AL292" s="37" t="str">
        <f t="shared" si="88"/>
        <v>Er ontbreken nog enkele gegevens!</v>
      </c>
      <c r="AM292" s="11"/>
      <c r="AN292" s="98">
        <f t="shared" si="89"/>
        <v>0</v>
      </c>
      <c r="AV292" s="20">
        <f t="shared" si="90"/>
        <v>0</v>
      </c>
      <c r="AW292" s="11"/>
    </row>
    <row r="293" spans="1:49" ht="15.75" customHeight="1" x14ac:dyDescent="0.2">
      <c r="A293" s="45">
        <f>SUM($AV$12:AV293)</f>
        <v>0</v>
      </c>
      <c r="B293" s="119"/>
      <c r="C293" s="52"/>
      <c r="D293" s="52"/>
      <c r="E293" s="52"/>
      <c r="F293" s="90"/>
      <c r="G293" s="89"/>
      <c r="H293" s="89"/>
      <c r="I293" s="89"/>
      <c r="J293" s="91"/>
      <c r="K293" s="92"/>
      <c r="L293" s="156">
        <f>IF(K293=Organisatie!$E$20,1,0)</f>
        <v>0</v>
      </c>
      <c r="M293" s="156">
        <f>IF(K293=Organisatie!$D$21,1,0)</f>
        <v>0</v>
      </c>
      <c r="N293" s="156">
        <f>IF(K293=Organisatie!$D$22,1,0)</f>
        <v>0</v>
      </c>
      <c r="O293" s="156">
        <f>IF(K293=Organisatie!$D$23,1,0)</f>
        <v>0</v>
      </c>
      <c r="P293" s="156">
        <f t="shared" si="91"/>
        <v>0</v>
      </c>
      <c r="Q293" s="157">
        <f t="shared" si="92"/>
        <v>0</v>
      </c>
      <c r="R293" s="152">
        <f t="shared" si="93"/>
        <v>0</v>
      </c>
      <c r="S293" s="127"/>
      <c r="T293" s="153">
        <f t="shared" si="94"/>
        <v>0</v>
      </c>
      <c r="U293" s="154">
        <f t="shared" si="95"/>
        <v>0</v>
      </c>
      <c r="V293" s="155"/>
      <c r="W293" s="50">
        <f t="shared" si="77"/>
        <v>0</v>
      </c>
      <c r="X293" s="50">
        <f t="shared" si="78"/>
        <v>0</v>
      </c>
      <c r="Y293" s="31"/>
      <c r="Z293" s="22"/>
      <c r="AA293" s="37"/>
      <c r="AB293" s="31"/>
      <c r="AC293" s="50">
        <f t="shared" si="79"/>
        <v>0</v>
      </c>
      <c r="AD293" s="50">
        <f t="shared" si="80"/>
        <v>0</v>
      </c>
      <c r="AE293" s="50">
        <f t="shared" si="81"/>
        <v>0</v>
      </c>
      <c r="AF293" s="50">
        <f t="shared" si="82"/>
        <v>0</v>
      </c>
      <c r="AG293" s="50">
        <f t="shared" si="83"/>
        <v>0</v>
      </c>
      <c r="AH293" s="50">
        <f t="shared" si="84"/>
        <v>0</v>
      </c>
      <c r="AI293" s="50">
        <f t="shared" si="85"/>
        <v>0</v>
      </c>
      <c r="AJ293" s="50">
        <f t="shared" si="86"/>
        <v>0</v>
      </c>
      <c r="AK293" s="51">
        <f t="shared" si="87"/>
        <v>0</v>
      </c>
      <c r="AL293" s="37" t="str">
        <f t="shared" si="88"/>
        <v>Er ontbreken nog enkele gegevens!</v>
      </c>
      <c r="AM293" s="11"/>
      <c r="AN293" s="98">
        <f t="shared" si="89"/>
        <v>0</v>
      </c>
      <c r="AV293" s="20">
        <f t="shared" si="90"/>
        <v>0</v>
      </c>
      <c r="AW293" s="11"/>
    </row>
    <row r="294" spans="1:49" ht="15.75" customHeight="1" x14ac:dyDescent="0.2">
      <c r="A294" s="45">
        <f>SUM($AV$12:AV294)</f>
        <v>0</v>
      </c>
      <c r="B294" s="119"/>
      <c r="C294" s="52"/>
      <c r="D294" s="52"/>
      <c r="E294" s="52"/>
      <c r="F294" s="90"/>
      <c r="G294" s="89"/>
      <c r="H294" s="89"/>
      <c r="I294" s="89"/>
      <c r="J294" s="91"/>
      <c r="K294" s="92"/>
      <c r="L294" s="156">
        <f>IF(K294=Organisatie!$E$20,1,0)</f>
        <v>0</v>
      </c>
      <c r="M294" s="156">
        <f>IF(K294=Organisatie!$D$21,1,0)</f>
        <v>0</v>
      </c>
      <c r="N294" s="156">
        <f>IF(K294=Organisatie!$D$22,1,0)</f>
        <v>0</v>
      </c>
      <c r="O294" s="156">
        <f>IF(K294=Organisatie!$D$23,1,0)</f>
        <v>0</v>
      </c>
      <c r="P294" s="156">
        <f t="shared" si="91"/>
        <v>0</v>
      </c>
      <c r="Q294" s="157">
        <f t="shared" si="92"/>
        <v>0</v>
      </c>
      <c r="R294" s="152">
        <f t="shared" si="93"/>
        <v>0</v>
      </c>
      <c r="S294" s="127"/>
      <c r="T294" s="153">
        <f t="shared" si="94"/>
        <v>0</v>
      </c>
      <c r="U294" s="154">
        <f t="shared" si="95"/>
        <v>0</v>
      </c>
      <c r="V294" s="155"/>
      <c r="W294" s="50">
        <f t="shared" si="77"/>
        <v>0</v>
      </c>
      <c r="X294" s="50">
        <f t="shared" si="78"/>
        <v>0</v>
      </c>
      <c r="Y294" s="31"/>
      <c r="Z294" s="22"/>
      <c r="AA294" s="37"/>
      <c r="AB294" s="31"/>
      <c r="AC294" s="50">
        <f t="shared" si="79"/>
        <v>0</v>
      </c>
      <c r="AD294" s="50">
        <f t="shared" si="80"/>
        <v>0</v>
      </c>
      <c r="AE294" s="50">
        <f t="shared" si="81"/>
        <v>0</v>
      </c>
      <c r="AF294" s="50">
        <f t="shared" si="82"/>
        <v>0</v>
      </c>
      <c r="AG294" s="50">
        <f t="shared" si="83"/>
        <v>0</v>
      </c>
      <c r="AH294" s="50">
        <f t="shared" si="84"/>
        <v>0</v>
      </c>
      <c r="AI294" s="50">
        <f t="shared" si="85"/>
        <v>0</v>
      </c>
      <c r="AJ294" s="50">
        <f t="shared" si="86"/>
        <v>0</v>
      </c>
      <c r="AK294" s="51">
        <f t="shared" si="87"/>
        <v>0</v>
      </c>
      <c r="AL294" s="37" t="str">
        <f t="shared" si="88"/>
        <v>Er ontbreken nog enkele gegevens!</v>
      </c>
      <c r="AM294" s="11"/>
      <c r="AN294" s="98">
        <f t="shared" si="89"/>
        <v>0</v>
      </c>
      <c r="AV294" s="20">
        <f t="shared" si="90"/>
        <v>0</v>
      </c>
      <c r="AW294" s="11"/>
    </row>
    <row r="295" spans="1:49" ht="15.75" customHeight="1" x14ac:dyDescent="0.2">
      <c r="A295" s="45">
        <f>SUM($AV$12:AV295)</f>
        <v>0</v>
      </c>
      <c r="B295" s="119"/>
      <c r="C295" s="52"/>
      <c r="D295" s="52"/>
      <c r="E295" s="52"/>
      <c r="F295" s="90"/>
      <c r="G295" s="89"/>
      <c r="H295" s="89"/>
      <c r="I295" s="89"/>
      <c r="J295" s="91"/>
      <c r="K295" s="92"/>
      <c r="L295" s="156">
        <f>IF(K295=Organisatie!$E$20,1,0)</f>
        <v>0</v>
      </c>
      <c r="M295" s="156">
        <f>IF(K295=Organisatie!$D$21,1,0)</f>
        <v>0</v>
      </c>
      <c r="N295" s="156">
        <f>IF(K295=Organisatie!$D$22,1,0)</f>
        <v>0</v>
      </c>
      <c r="O295" s="156">
        <f>IF(K295=Organisatie!$D$23,1,0)</f>
        <v>0</v>
      </c>
      <c r="P295" s="156">
        <f t="shared" si="91"/>
        <v>0</v>
      </c>
      <c r="Q295" s="157">
        <f t="shared" si="92"/>
        <v>0</v>
      </c>
      <c r="R295" s="152">
        <f t="shared" si="93"/>
        <v>0</v>
      </c>
      <c r="S295" s="127"/>
      <c r="T295" s="153">
        <f t="shared" si="94"/>
        <v>0</v>
      </c>
      <c r="U295" s="154">
        <f t="shared" si="95"/>
        <v>0</v>
      </c>
      <c r="V295" s="155"/>
      <c r="W295" s="50">
        <f t="shared" si="77"/>
        <v>0</v>
      </c>
      <c r="X295" s="50">
        <f t="shared" si="78"/>
        <v>0</v>
      </c>
      <c r="Y295" s="31"/>
      <c r="Z295" s="22"/>
      <c r="AA295" s="37"/>
      <c r="AB295" s="31"/>
      <c r="AC295" s="50">
        <f t="shared" si="79"/>
        <v>0</v>
      </c>
      <c r="AD295" s="50">
        <f t="shared" si="80"/>
        <v>0</v>
      </c>
      <c r="AE295" s="50">
        <f t="shared" si="81"/>
        <v>0</v>
      </c>
      <c r="AF295" s="50">
        <f t="shared" si="82"/>
        <v>0</v>
      </c>
      <c r="AG295" s="50">
        <f t="shared" si="83"/>
        <v>0</v>
      </c>
      <c r="AH295" s="50">
        <f t="shared" si="84"/>
        <v>0</v>
      </c>
      <c r="AI295" s="50">
        <f t="shared" si="85"/>
        <v>0</v>
      </c>
      <c r="AJ295" s="50">
        <f t="shared" si="86"/>
        <v>0</v>
      </c>
      <c r="AK295" s="51">
        <f t="shared" si="87"/>
        <v>0</v>
      </c>
      <c r="AL295" s="37" t="str">
        <f t="shared" si="88"/>
        <v>Er ontbreken nog enkele gegevens!</v>
      </c>
      <c r="AM295" s="11"/>
      <c r="AN295" s="98">
        <f t="shared" si="89"/>
        <v>0</v>
      </c>
      <c r="AV295" s="20">
        <f t="shared" si="90"/>
        <v>0</v>
      </c>
      <c r="AW295" s="11"/>
    </row>
    <row r="296" spans="1:49" ht="15.75" customHeight="1" x14ac:dyDescent="0.2">
      <c r="A296" s="45">
        <f>SUM($AV$12:AV296)</f>
        <v>0</v>
      </c>
      <c r="B296" s="119"/>
      <c r="C296" s="52"/>
      <c r="D296" s="52"/>
      <c r="E296" s="52"/>
      <c r="F296" s="90"/>
      <c r="G296" s="89"/>
      <c r="H296" s="89"/>
      <c r="I296" s="89"/>
      <c r="J296" s="91"/>
      <c r="K296" s="92"/>
      <c r="L296" s="156">
        <f>IF(K296=Organisatie!$E$20,1,0)</f>
        <v>0</v>
      </c>
      <c r="M296" s="156">
        <f>IF(K296=Organisatie!$D$21,1,0)</f>
        <v>0</v>
      </c>
      <c r="N296" s="156">
        <f>IF(K296=Organisatie!$D$22,1,0)</f>
        <v>0</v>
      </c>
      <c r="O296" s="156">
        <f>IF(K296=Organisatie!$D$23,1,0)</f>
        <v>0</v>
      </c>
      <c r="P296" s="156">
        <f t="shared" si="91"/>
        <v>0</v>
      </c>
      <c r="Q296" s="157">
        <f t="shared" si="92"/>
        <v>0</v>
      </c>
      <c r="R296" s="152">
        <f t="shared" si="93"/>
        <v>0</v>
      </c>
      <c r="S296" s="127"/>
      <c r="T296" s="153">
        <f t="shared" si="94"/>
        <v>0</v>
      </c>
      <c r="U296" s="154">
        <f t="shared" si="95"/>
        <v>0</v>
      </c>
      <c r="V296" s="155"/>
      <c r="W296" s="50">
        <f t="shared" si="77"/>
        <v>0</v>
      </c>
      <c r="X296" s="50">
        <f t="shared" si="78"/>
        <v>0</v>
      </c>
      <c r="Y296" s="31"/>
      <c r="Z296" s="22"/>
      <c r="AA296" s="37"/>
      <c r="AB296" s="31"/>
      <c r="AC296" s="50">
        <f t="shared" si="79"/>
        <v>0</v>
      </c>
      <c r="AD296" s="50">
        <f t="shared" si="80"/>
        <v>0</v>
      </c>
      <c r="AE296" s="50">
        <f t="shared" si="81"/>
        <v>0</v>
      </c>
      <c r="AF296" s="50">
        <f t="shared" si="82"/>
        <v>0</v>
      </c>
      <c r="AG296" s="50">
        <f t="shared" si="83"/>
        <v>0</v>
      </c>
      <c r="AH296" s="50">
        <f t="shared" si="84"/>
        <v>0</v>
      </c>
      <c r="AI296" s="50">
        <f t="shared" si="85"/>
        <v>0</v>
      </c>
      <c r="AJ296" s="50">
        <f t="shared" si="86"/>
        <v>0</v>
      </c>
      <c r="AK296" s="51">
        <f t="shared" si="87"/>
        <v>0</v>
      </c>
      <c r="AL296" s="37" t="str">
        <f t="shared" si="88"/>
        <v>Er ontbreken nog enkele gegevens!</v>
      </c>
      <c r="AM296" s="11"/>
      <c r="AN296" s="98">
        <f t="shared" si="89"/>
        <v>0</v>
      </c>
      <c r="AV296" s="20">
        <f t="shared" si="90"/>
        <v>0</v>
      </c>
      <c r="AW296" s="11"/>
    </row>
    <row r="297" spans="1:49" ht="15.75" customHeight="1" x14ac:dyDescent="0.2">
      <c r="A297" s="45">
        <f>SUM($AV$12:AV297)</f>
        <v>0</v>
      </c>
      <c r="B297" s="119"/>
      <c r="C297" s="52"/>
      <c r="D297" s="52"/>
      <c r="E297" s="52"/>
      <c r="F297" s="90"/>
      <c r="G297" s="89"/>
      <c r="H297" s="89"/>
      <c r="I297" s="89"/>
      <c r="J297" s="91"/>
      <c r="K297" s="92"/>
      <c r="L297" s="156">
        <f>IF(K297=Organisatie!$E$20,1,0)</f>
        <v>0</v>
      </c>
      <c r="M297" s="156">
        <f>IF(K297=Organisatie!$D$21,1,0)</f>
        <v>0</v>
      </c>
      <c r="N297" s="156">
        <f>IF(K297=Organisatie!$D$22,1,0)</f>
        <v>0</v>
      </c>
      <c r="O297" s="156">
        <f>IF(K297=Organisatie!$D$23,1,0)</f>
        <v>0</v>
      </c>
      <c r="P297" s="156">
        <f t="shared" si="91"/>
        <v>0</v>
      </c>
      <c r="Q297" s="157">
        <f t="shared" si="92"/>
        <v>0</v>
      </c>
      <c r="R297" s="152">
        <f t="shared" si="93"/>
        <v>0</v>
      </c>
      <c r="S297" s="127"/>
      <c r="T297" s="153">
        <f t="shared" si="94"/>
        <v>0</v>
      </c>
      <c r="U297" s="154">
        <f t="shared" si="95"/>
        <v>0</v>
      </c>
      <c r="V297" s="155"/>
      <c r="W297" s="50">
        <f t="shared" si="77"/>
        <v>0</v>
      </c>
      <c r="X297" s="50">
        <f t="shared" si="78"/>
        <v>0</v>
      </c>
      <c r="Y297" s="31"/>
      <c r="Z297" s="22"/>
      <c r="AA297" s="37"/>
      <c r="AB297" s="31"/>
      <c r="AC297" s="50">
        <f t="shared" si="79"/>
        <v>0</v>
      </c>
      <c r="AD297" s="50">
        <f t="shared" si="80"/>
        <v>0</v>
      </c>
      <c r="AE297" s="50">
        <f t="shared" si="81"/>
        <v>0</v>
      </c>
      <c r="AF297" s="50">
        <f t="shared" si="82"/>
        <v>0</v>
      </c>
      <c r="AG297" s="50">
        <f t="shared" si="83"/>
        <v>0</v>
      </c>
      <c r="AH297" s="50">
        <f t="shared" si="84"/>
        <v>0</v>
      </c>
      <c r="AI297" s="50">
        <f t="shared" si="85"/>
        <v>0</v>
      </c>
      <c r="AJ297" s="50">
        <f t="shared" si="86"/>
        <v>0</v>
      </c>
      <c r="AK297" s="51">
        <f t="shared" si="87"/>
        <v>0</v>
      </c>
      <c r="AL297" s="37" t="str">
        <f t="shared" si="88"/>
        <v>Er ontbreken nog enkele gegevens!</v>
      </c>
      <c r="AM297" s="11"/>
      <c r="AN297" s="98">
        <f t="shared" si="89"/>
        <v>0</v>
      </c>
      <c r="AV297" s="20">
        <f t="shared" si="90"/>
        <v>0</v>
      </c>
      <c r="AW297" s="11"/>
    </row>
    <row r="298" spans="1:49" ht="15.75" customHeight="1" x14ac:dyDescent="0.2">
      <c r="A298" s="45">
        <f>SUM($AV$12:AV298)</f>
        <v>0</v>
      </c>
      <c r="B298" s="119"/>
      <c r="C298" s="52"/>
      <c r="D298" s="52"/>
      <c r="E298" s="52"/>
      <c r="F298" s="90"/>
      <c r="G298" s="89"/>
      <c r="H298" s="89"/>
      <c r="I298" s="89"/>
      <c r="J298" s="91"/>
      <c r="K298" s="92"/>
      <c r="L298" s="156">
        <f>IF(K298=Organisatie!$E$20,1,0)</f>
        <v>0</v>
      </c>
      <c r="M298" s="156">
        <f>IF(K298=Organisatie!$D$21,1,0)</f>
        <v>0</v>
      </c>
      <c r="N298" s="156">
        <f>IF(K298=Organisatie!$D$22,1,0)</f>
        <v>0</v>
      </c>
      <c r="O298" s="156">
        <f>IF(K298=Organisatie!$D$23,1,0)</f>
        <v>0</v>
      </c>
      <c r="P298" s="156">
        <f t="shared" si="91"/>
        <v>0</v>
      </c>
      <c r="Q298" s="157">
        <f t="shared" si="92"/>
        <v>0</v>
      </c>
      <c r="R298" s="152">
        <f t="shared" si="93"/>
        <v>0</v>
      </c>
      <c r="S298" s="127"/>
      <c r="T298" s="153">
        <f t="shared" si="94"/>
        <v>0</v>
      </c>
      <c r="U298" s="154">
        <f t="shared" si="95"/>
        <v>0</v>
      </c>
      <c r="V298" s="155"/>
      <c r="W298" s="50">
        <f t="shared" si="77"/>
        <v>0</v>
      </c>
      <c r="X298" s="50">
        <f t="shared" si="78"/>
        <v>0</v>
      </c>
      <c r="Y298" s="31"/>
      <c r="Z298" s="22"/>
      <c r="AA298" s="37"/>
      <c r="AB298" s="31"/>
      <c r="AC298" s="50">
        <f t="shared" si="79"/>
        <v>0</v>
      </c>
      <c r="AD298" s="50">
        <f t="shared" si="80"/>
        <v>0</v>
      </c>
      <c r="AE298" s="50">
        <f t="shared" si="81"/>
        <v>0</v>
      </c>
      <c r="AF298" s="50">
        <f t="shared" si="82"/>
        <v>0</v>
      </c>
      <c r="AG298" s="50">
        <f t="shared" si="83"/>
        <v>0</v>
      </c>
      <c r="AH298" s="50">
        <f t="shared" si="84"/>
        <v>0</v>
      </c>
      <c r="AI298" s="50">
        <f t="shared" si="85"/>
        <v>0</v>
      </c>
      <c r="AJ298" s="50">
        <f t="shared" si="86"/>
        <v>0</v>
      </c>
      <c r="AK298" s="51">
        <f t="shared" si="87"/>
        <v>0</v>
      </c>
      <c r="AL298" s="37" t="str">
        <f t="shared" si="88"/>
        <v>Er ontbreken nog enkele gegevens!</v>
      </c>
      <c r="AM298" s="11"/>
      <c r="AN298" s="98">
        <f t="shared" si="89"/>
        <v>0</v>
      </c>
      <c r="AV298" s="20">
        <f t="shared" si="90"/>
        <v>0</v>
      </c>
      <c r="AW298" s="11"/>
    </row>
    <row r="299" spans="1:49" ht="15.75" customHeight="1" x14ac:dyDescent="0.2">
      <c r="A299" s="45">
        <f>SUM($AV$12:AV299)</f>
        <v>0</v>
      </c>
      <c r="B299" s="119"/>
      <c r="C299" s="52"/>
      <c r="D299" s="52"/>
      <c r="E299" s="52"/>
      <c r="F299" s="90"/>
      <c r="G299" s="89"/>
      <c r="H299" s="89"/>
      <c r="I299" s="89"/>
      <c r="J299" s="91"/>
      <c r="K299" s="92"/>
      <c r="L299" s="156">
        <f>IF(K299=Organisatie!$E$20,1,0)</f>
        <v>0</v>
      </c>
      <c r="M299" s="156">
        <f>IF(K299=Organisatie!$D$21,1,0)</f>
        <v>0</v>
      </c>
      <c r="N299" s="156">
        <f>IF(K299=Organisatie!$D$22,1,0)</f>
        <v>0</v>
      </c>
      <c r="O299" s="156">
        <f>IF(K299=Organisatie!$D$23,1,0)</f>
        <v>0</v>
      </c>
      <c r="P299" s="156">
        <f t="shared" si="91"/>
        <v>0</v>
      </c>
      <c r="Q299" s="157">
        <f t="shared" si="92"/>
        <v>0</v>
      </c>
      <c r="R299" s="152">
        <f t="shared" si="93"/>
        <v>0</v>
      </c>
      <c r="S299" s="127"/>
      <c r="T299" s="153">
        <f t="shared" si="94"/>
        <v>0</v>
      </c>
      <c r="U299" s="154">
        <f t="shared" si="95"/>
        <v>0</v>
      </c>
      <c r="V299" s="155"/>
      <c r="W299" s="50">
        <f t="shared" si="77"/>
        <v>0</v>
      </c>
      <c r="X299" s="50">
        <f t="shared" si="78"/>
        <v>0</v>
      </c>
      <c r="Y299" s="31"/>
      <c r="Z299" s="22"/>
      <c r="AA299" s="37"/>
      <c r="AB299" s="31"/>
      <c r="AC299" s="50">
        <f t="shared" si="79"/>
        <v>0</v>
      </c>
      <c r="AD299" s="50">
        <f t="shared" si="80"/>
        <v>0</v>
      </c>
      <c r="AE299" s="50">
        <f t="shared" si="81"/>
        <v>0</v>
      </c>
      <c r="AF299" s="50">
        <f t="shared" si="82"/>
        <v>0</v>
      </c>
      <c r="AG299" s="50">
        <f t="shared" si="83"/>
        <v>0</v>
      </c>
      <c r="AH299" s="50">
        <f t="shared" si="84"/>
        <v>0</v>
      </c>
      <c r="AI299" s="50">
        <f t="shared" si="85"/>
        <v>0</v>
      </c>
      <c r="AJ299" s="50">
        <f t="shared" si="86"/>
        <v>0</v>
      </c>
      <c r="AK299" s="51">
        <f t="shared" si="87"/>
        <v>0</v>
      </c>
      <c r="AL299" s="37" t="str">
        <f t="shared" si="88"/>
        <v>Er ontbreken nog enkele gegevens!</v>
      </c>
      <c r="AM299" s="11"/>
      <c r="AN299" s="98">
        <f t="shared" si="89"/>
        <v>0</v>
      </c>
      <c r="AV299" s="20">
        <f t="shared" si="90"/>
        <v>0</v>
      </c>
      <c r="AW299" s="11"/>
    </row>
    <row r="300" spans="1:49" ht="15.75" customHeight="1" x14ac:dyDescent="0.2">
      <c r="A300" s="45">
        <f>SUM($AV$12:AV300)</f>
        <v>0</v>
      </c>
      <c r="B300" s="119"/>
      <c r="C300" s="52"/>
      <c r="D300" s="52"/>
      <c r="E300" s="52"/>
      <c r="F300" s="90"/>
      <c r="G300" s="89"/>
      <c r="H300" s="89"/>
      <c r="I300" s="89"/>
      <c r="J300" s="91"/>
      <c r="K300" s="92"/>
      <c r="L300" s="156">
        <f>IF(K300=Organisatie!$E$20,1,0)</f>
        <v>0</v>
      </c>
      <c r="M300" s="156">
        <f>IF(K300=Organisatie!$D$21,1,0)</f>
        <v>0</v>
      </c>
      <c r="N300" s="156">
        <f>IF(K300=Organisatie!$D$22,1,0)</f>
        <v>0</v>
      </c>
      <c r="O300" s="156">
        <f>IF(K300=Organisatie!$D$23,1,0)</f>
        <v>0</v>
      </c>
      <c r="P300" s="156">
        <f t="shared" si="91"/>
        <v>0</v>
      </c>
      <c r="Q300" s="157">
        <f t="shared" si="92"/>
        <v>0</v>
      </c>
      <c r="R300" s="152">
        <f t="shared" si="93"/>
        <v>0</v>
      </c>
      <c r="S300" s="127"/>
      <c r="T300" s="153">
        <f t="shared" si="94"/>
        <v>0</v>
      </c>
      <c r="U300" s="154">
        <f t="shared" si="95"/>
        <v>0</v>
      </c>
      <c r="V300" s="155"/>
      <c r="W300" s="50">
        <f t="shared" si="77"/>
        <v>0</v>
      </c>
      <c r="X300" s="50">
        <f t="shared" si="78"/>
        <v>0</v>
      </c>
      <c r="Y300" s="31"/>
      <c r="Z300" s="22"/>
      <c r="AA300" s="37"/>
      <c r="AB300" s="31"/>
      <c r="AC300" s="50">
        <f t="shared" si="79"/>
        <v>0</v>
      </c>
      <c r="AD300" s="50">
        <f t="shared" si="80"/>
        <v>0</v>
      </c>
      <c r="AE300" s="50">
        <f t="shared" si="81"/>
        <v>0</v>
      </c>
      <c r="AF300" s="50">
        <f t="shared" si="82"/>
        <v>0</v>
      </c>
      <c r="AG300" s="50">
        <f t="shared" si="83"/>
        <v>0</v>
      </c>
      <c r="AH300" s="50">
        <f t="shared" si="84"/>
        <v>0</v>
      </c>
      <c r="AI300" s="50">
        <f t="shared" si="85"/>
        <v>0</v>
      </c>
      <c r="AJ300" s="50">
        <f t="shared" si="86"/>
        <v>0</v>
      </c>
      <c r="AK300" s="51">
        <f t="shared" si="87"/>
        <v>0</v>
      </c>
      <c r="AL300" s="37" t="str">
        <f t="shared" si="88"/>
        <v>Er ontbreken nog enkele gegevens!</v>
      </c>
      <c r="AM300" s="11"/>
      <c r="AN300" s="98">
        <f t="shared" si="89"/>
        <v>0</v>
      </c>
      <c r="AV300" s="20">
        <f t="shared" si="90"/>
        <v>0</v>
      </c>
      <c r="AW300" s="11"/>
    </row>
    <row r="301" spans="1:49" ht="15.75" customHeight="1" x14ac:dyDescent="0.2">
      <c r="A301" s="45">
        <f>SUM($AV$12:AV301)</f>
        <v>0</v>
      </c>
      <c r="B301" s="119"/>
      <c r="C301" s="52"/>
      <c r="D301" s="52"/>
      <c r="E301" s="52"/>
      <c r="F301" s="90"/>
      <c r="G301" s="89"/>
      <c r="H301" s="89"/>
      <c r="I301" s="89"/>
      <c r="J301" s="91"/>
      <c r="K301" s="92"/>
      <c r="L301" s="156">
        <f>IF(K301=Organisatie!$E$20,1,0)</f>
        <v>0</v>
      </c>
      <c r="M301" s="156">
        <f>IF(K301=Organisatie!$D$21,1,0)</f>
        <v>0</v>
      </c>
      <c r="N301" s="156">
        <f>IF(K301=Organisatie!$D$22,1,0)</f>
        <v>0</v>
      </c>
      <c r="O301" s="156">
        <f>IF(K301=Organisatie!$D$23,1,0)</f>
        <v>0</v>
      </c>
      <c r="P301" s="156">
        <f t="shared" si="91"/>
        <v>0</v>
      </c>
      <c r="Q301" s="157">
        <f t="shared" si="92"/>
        <v>0</v>
      </c>
      <c r="R301" s="152">
        <f t="shared" si="93"/>
        <v>0</v>
      </c>
      <c r="S301" s="127"/>
      <c r="T301" s="153">
        <f t="shared" si="94"/>
        <v>0</v>
      </c>
      <c r="U301" s="154">
        <f t="shared" si="95"/>
        <v>0</v>
      </c>
      <c r="V301" s="155"/>
      <c r="W301" s="50">
        <f t="shared" si="77"/>
        <v>0</v>
      </c>
      <c r="X301" s="50">
        <f t="shared" si="78"/>
        <v>0</v>
      </c>
      <c r="Y301" s="31"/>
      <c r="Z301" s="22"/>
      <c r="AA301" s="37"/>
      <c r="AB301" s="31"/>
      <c r="AC301" s="50">
        <f t="shared" si="79"/>
        <v>0</v>
      </c>
      <c r="AD301" s="50">
        <f t="shared" si="80"/>
        <v>0</v>
      </c>
      <c r="AE301" s="50">
        <f t="shared" si="81"/>
        <v>0</v>
      </c>
      <c r="AF301" s="50">
        <f t="shared" si="82"/>
        <v>0</v>
      </c>
      <c r="AG301" s="50">
        <f t="shared" si="83"/>
        <v>0</v>
      </c>
      <c r="AH301" s="50">
        <f t="shared" si="84"/>
        <v>0</v>
      </c>
      <c r="AI301" s="50">
        <f t="shared" si="85"/>
        <v>0</v>
      </c>
      <c r="AJ301" s="50">
        <f t="shared" si="86"/>
        <v>0</v>
      </c>
      <c r="AK301" s="51">
        <f t="shared" si="87"/>
        <v>0</v>
      </c>
      <c r="AL301" s="37" t="str">
        <f t="shared" si="88"/>
        <v>Er ontbreken nog enkele gegevens!</v>
      </c>
      <c r="AM301" s="11"/>
      <c r="AN301" s="98">
        <f t="shared" si="89"/>
        <v>0</v>
      </c>
      <c r="AV301" s="20">
        <f t="shared" si="90"/>
        <v>0</v>
      </c>
      <c r="AW301" s="11"/>
    </row>
    <row r="302" spans="1:49" ht="15.75" customHeight="1" x14ac:dyDescent="0.2">
      <c r="A302" s="45">
        <f>SUM($AV$12:AV302)</f>
        <v>0</v>
      </c>
      <c r="B302" s="119"/>
      <c r="C302" s="52"/>
      <c r="D302" s="52"/>
      <c r="E302" s="52"/>
      <c r="F302" s="90"/>
      <c r="G302" s="89"/>
      <c r="H302" s="89"/>
      <c r="I302" s="89"/>
      <c r="J302" s="91"/>
      <c r="K302" s="92"/>
      <c r="L302" s="156">
        <f>IF(K302=Organisatie!$E$20,1,0)</f>
        <v>0</v>
      </c>
      <c r="M302" s="156">
        <f>IF(K302=Organisatie!$D$21,1,0)</f>
        <v>0</v>
      </c>
      <c r="N302" s="156">
        <f>IF(K302=Organisatie!$D$22,1,0)</f>
        <v>0</v>
      </c>
      <c r="O302" s="156">
        <f>IF(K302=Organisatie!$D$23,1,0)</f>
        <v>0</v>
      </c>
      <c r="P302" s="156">
        <f t="shared" si="91"/>
        <v>0</v>
      </c>
      <c r="Q302" s="157">
        <f t="shared" si="92"/>
        <v>0</v>
      </c>
      <c r="R302" s="152">
        <f t="shared" si="93"/>
        <v>0</v>
      </c>
      <c r="S302" s="127"/>
      <c r="T302" s="153">
        <f t="shared" si="94"/>
        <v>0</v>
      </c>
      <c r="U302" s="154">
        <f t="shared" si="95"/>
        <v>0</v>
      </c>
      <c r="V302" s="155"/>
      <c r="W302" s="50">
        <f t="shared" si="77"/>
        <v>0</v>
      </c>
      <c r="X302" s="50">
        <f t="shared" si="78"/>
        <v>0</v>
      </c>
      <c r="Y302" s="31"/>
      <c r="Z302" s="22"/>
      <c r="AA302" s="37"/>
      <c r="AB302" s="31"/>
      <c r="AC302" s="50">
        <f t="shared" si="79"/>
        <v>0</v>
      </c>
      <c r="AD302" s="50">
        <f t="shared" si="80"/>
        <v>0</v>
      </c>
      <c r="AE302" s="50">
        <f t="shared" si="81"/>
        <v>0</v>
      </c>
      <c r="AF302" s="50">
        <f t="shared" si="82"/>
        <v>0</v>
      </c>
      <c r="AG302" s="50">
        <f t="shared" si="83"/>
        <v>0</v>
      </c>
      <c r="AH302" s="50">
        <f t="shared" si="84"/>
        <v>0</v>
      </c>
      <c r="AI302" s="50">
        <f t="shared" si="85"/>
        <v>0</v>
      </c>
      <c r="AJ302" s="50">
        <f t="shared" si="86"/>
        <v>0</v>
      </c>
      <c r="AK302" s="51">
        <f t="shared" si="87"/>
        <v>0</v>
      </c>
      <c r="AL302" s="37" t="str">
        <f t="shared" si="88"/>
        <v>Er ontbreken nog enkele gegevens!</v>
      </c>
      <c r="AM302" s="11"/>
      <c r="AN302" s="98">
        <f t="shared" si="89"/>
        <v>0</v>
      </c>
      <c r="AV302" s="20">
        <f t="shared" si="90"/>
        <v>0</v>
      </c>
      <c r="AW302" s="11"/>
    </row>
    <row r="303" spans="1:49" ht="15.75" customHeight="1" x14ac:dyDescent="0.2">
      <c r="A303" s="45">
        <f>SUM($AV$12:AV303)</f>
        <v>0</v>
      </c>
      <c r="B303" s="119"/>
      <c r="C303" s="52"/>
      <c r="D303" s="52"/>
      <c r="E303" s="52"/>
      <c r="F303" s="90"/>
      <c r="G303" s="89"/>
      <c r="H303" s="89"/>
      <c r="I303" s="89"/>
      <c r="J303" s="91"/>
      <c r="K303" s="92"/>
      <c r="L303" s="156">
        <f>IF(K303=Organisatie!$E$20,1,0)</f>
        <v>0</v>
      </c>
      <c r="M303" s="156">
        <f>IF(K303=Organisatie!$D$21,1,0)</f>
        <v>0</v>
      </c>
      <c r="N303" s="156">
        <f>IF(K303=Organisatie!$D$22,1,0)</f>
        <v>0</v>
      </c>
      <c r="O303" s="156">
        <f>IF(K303=Organisatie!$D$23,1,0)</f>
        <v>0</v>
      </c>
      <c r="P303" s="156">
        <f t="shared" si="91"/>
        <v>0</v>
      </c>
      <c r="Q303" s="157">
        <f t="shared" si="92"/>
        <v>0</v>
      </c>
      <c r="R303" s="152">
        <f t="shared" si="93"/>
        <v>0</v>
      </c>
      <c r="S303" s="127"/>
      <c r="T303" s="153">
        <f t="shared" si="94"/>
        <v>0</v>
      </c>
      <c r="U303" s="154">
        <f t="shared" si="95"/>
        <v>0</v>
      </c>
      <c r="V303" s="155"/>
      <c r="W303" s="50">
        <f t="shared" si="77"/>
        <v>0</v>
      </c>
      <c r="X303" s="50">
        <f t="shared" si="78"/>
        <v>0</v>
      </c>
      <c r="Y303" s="31"/>
      <c r="Z303" s="22"/>
      <c r="AA303" s="37"/>
      <c r="AB303" s="31"/>
      <c r="AC303" s="50">
        <f t="shared" si="79"/>
        <v>0</v>
      </c>
      <c r="AD303" s="50">
        <f t="shared" si="80"/>
        <v>0</v>
      </c>
      <c r="AE303" s="50">
        <f t="shared" si="81"/>
        <v>0</v>
      </c>
      <c r="AF303" s="50">
        <f t="shared" si="82"/>
        <v>0</v>
      </c>
      <c r="AG303" s="50">
        <f t="shared" si="83"/>
        <v>0</v>
      </c>
      <c r="AH303" s="50">
        <f t="shared" si="84"/>
        <v>0</v>
      </c>
      <c r="AI303" s="50">
        <f t="shared" si="85"/>
        <v>0</v>
      </c>
      <c r="AJ303" s="50">
        <f t="shared" si="86"/>
        <v>0</v>
      </c>
      <c r="AK303" s="51">
        <f t="shared" si="87"/>
        <v>0</v>
      </c>
      <c r="AL303" s="37" t="str">
        <f t="shared" si="88"/>
        <v>Er ontbreken nog enkele gegevens!</v>
      </c>
      <c r="AM303" s="11"/>
      <c r="AN303" s="98">
        <f t="shared" si="89"/>
        <v>0</v>
      </c>
      <c r="AV303" s="20">
        <f t="shared" si="90"/>
        <v>0</v>
      </c>
      <c r="AW303" s="11"/>
    </row>
    <row r="304" spans="1:49" ht="15.75" customHeight="1" x14ac:dyDescent="0.2">
      <c r="A304" s="45">
        <f>SUM($AV$12:AV304)</f>
        <v>0</v>
      </c>
      <c r="B304" s="119"/>
      <c r="C304" s="52"/>
      <c r="D304" s="52"/>
      <c r="E304" s="52"/>
      <c r="F304" s="90"/>
      <c r="G304" s="89"/>
      <c r="H304" s="89"/>
      <c r="I304" s="89"/>
      <c r="J304" s="91"/>
      <c r="K304" s="92"/>
      <c r="L304" s="156">
        <f>IF(K304=Organisatie!$E$20,1,0)</f>
        <v>0</v>
      </c>
      <c r="M304" s="156">
        <f>IF(K304=Organisatie!$D$21,1,0)</f>
        <v>0</v>
      </c>
      <c r="N304" s="156">
        <f>IF(K304=Organisatie!$D$22,1,0)</f>
        <v>0</v>
      </c>
      <c r="O304" s="156">
        <f>IF(K304=Organisatie!$D$23,1,0)</f>
        <v>0</v>
      </c>
      <c r="P304" s="156">
        <f t="shared" si="91"/>
        <v>0</v>
      </c>
      <c r="Q304" s="157">
        <f t="shared" si="92"/>
        <v>0</v>
      </c>
      <c r="R304" s="152">
        <f t="shared" si="93"/>
        <v>0</v>
      </c>
      <c r="S304" s="127"/>
      <c r="T304" s="153">
        <f t="shared" si="94"/>
        <v>0</v>
      </c>
      <c r="U304" s="154">
        <f t="shared" si="95"/>
        <v>0</v>
      </c>
      <c r="V304" s="155"/>
      <c r="W304" s="50">
        <f t="shared" si="77"/>
        <v>0</v>
      </c>
      <c r="X304" s="50">
        <f t="shared" si="78"/>
        <v>0</v>
      </c>
      <c r="Y304" s="31"/>
      <c r="Z304" s="22"/>
      <c r="AA304" s="37"/>
      <c r="AB304" s="31"/>
      <c r="AC304" s="50">
        <f t="shared" si="79"/>
        <v>0</v>
      </c>
      <c r="AD304" s="50">
        <f t="shared" si="80"/>
        <v>0</v>
      </c>
      <c r="AE304" s="50">
        <f t="shared" si="81"/>
        <v>0</v>
      </c>
      <c r="AF304" s="50">
        <f t="shared" si="82"/>
        <v>0</v>
      </c>
      <c r="AG304" s="50">
        <f t="shared" si="83"/>
        <v>0</v>
      </c>
      <c r="AH304" s="50">
        <f t="shared" si="84"/>
        <v>0</v>
      </c>
      <c r="AI304" s="50">
        <f t="shared" si="85"/>
        <v>0</v>
      </c>
      <c r="AJ304" s="50">
        <f t="shared" si="86"/>
        <v>0</v>
      </c>
      <c r="AK304" s="51">
        <f t="shared" si="87"/>
        <v>0</v>
      </c>
      <c r="AL304" s="37" t="str">
        <f t="shared" si="88"/>
        <v>Er ontbreken nog enkele gegevens!</v>
      </c>
      <c r="AM304" s="11"/>
      <c r="AN304" s="98">
        <f t="shared" si="89"/>
        <v>0</v>
      </c>
      <c r="AV304" s="20">
        <f t="shared" si="90"/>
        <v>0</v>
      </c>
      <c r="AW304" s="11"/>
    </row>
    <row r="305" spans="1:49" ht="15.75" customHeight="1" x14ac:dyDescent="0.2">
      <c r="A305" s="45">
        <f>SUM($AV$12:AV305)</f>
        <v>0</v>
      </c>
      <c r="B305" s="119"/>
      <c r="C305" s="52"/>
      <c r="D305" s="52"/>
      <c r="E305" s="52"/>
      <c r="F305" s="90"/>
      <c r="G305" s="89"/>
      <c r="H305" s="89"/>
      <c r="I305" s="89"/>
      <c r="J305" s="91"/>
      <c r="K305" s="92"/>
      <c r="L305" s="156">
        <f>IF(K305=Organisatie!$E$20,1,0)</f>
        <v>0</v>
      </c>
      <c r="M305" s="156">
        <f>IF(K305=Organisatie!$D$21,1,0)</f>
        <v>0</v>
      </c>
      <c r="N305" s="156">
        <f>IF(K305=Organisatie!$D$22,1,0)</f>
        <v>0</v>
      </c>
      <c r="O305" s="156">
        <f>IF(K305=Organisatie!$D$23,1,0)</f>
        <v>0</v>
      </c>
      <c r="P305" s="156">
        <f t="shared" si="91"/>
        <v>0</v>
      </c>
      <c r="Q305" s="157">
        <f t="shared" si="92"/>
        <v>0</v>
      </c>
      <c r="R305" s="152">
        <f t="shared" si="93"/>
        <v>0</v>
      </c>
      <c r="S305" s="127"/>
      <c r="T305" s="153">
        <f t="shared" si="94"/>
        <v>0</v>
      </c>
      <c r="U305" s="154">
        <f t="shared" si="95"/>
        <v>0</v>
      </c>
      <c r="V305" s="155"/>
      <c r="W305" s="50">
        <f t="shared" si="77"/>
        <v>0</v>
      </c>
      <c r="X305" s="50">
        <f t="shared" si="78"/>
        <v>0</v>
      </c>
      <c r="Y305" s="31"/>
      <c r="Z305" s="22"/>
      <c r="AA305" s="37"/>
      <c r="AB305" s="31"/>
      <c r="AC305" s="50">
        <f t="shared" si="79"/>
        <v>0</v>
      </c>
      <c r="AD305" s="50">
        <f t="shared" si="80"/>
        <v>0</v>
      </c>
      <c r="AE305" s="50">
        <f t="shared" si="81"/>
        <v>0</v>
      </c>
      <c r="AF305" s="50">
        <f t="shared" si="82"/>
        <v>0</v>
      </c>
      <c r="AG305" s="50">
        <f t="shared" si="83"/>
        <v>0</v>
      </c>
      <c r="AH305" s="50">
        <f t="shared" si="84"/>
        <v>0</v>
      </c>
      <c r="AI305" s="50">
        <f t="shared" si="85"/>
        <v>0</v>
      </c>
      <c r="AJ305" s="50">
        <f t="shared" si="86"/>
        <v>0</v>
      </c>
      <c r="AK305" s="51">
        <f t="shared" si="87"/>
        <v>0</v>
      </c>
      <c r="AL305" s="37" t="str">
        <f t="shared" si="88"/>
        <v>Er ontbreken nog enkele gegevens!</v>
      </c>
      <c r="AM305" s="11"/>
      <c r="AN305" s="98">
        <f t="shared" si="89"/>
        <v>0</v>
      </c>
      <c r="AV305" s="20">
        <f t="shared" si="90"/>
        <v>0</v>
      </c>
      <c r="AW305" s="11"/>
    </row>
    <row r="306" spans="1:49" ht="15.75" customHeight="1" x14ac:dyDescent="0.2">
      <c r="A306" s="45">
        <f>SUM($AV$12:AV306)</f>
        <v>0</v>
      </c>
      <c r="B306" s="119"/>
      <c r="C306" s="52"/>
      <c r="D306" s="52"/>
      <c r="E306" s="52"/>
      <c r="F306" s="90"/>
      <c r="G306" s="89"/>
      <c r="H306" s="89"/>
      <c r="I306" s="89"/>
      <c r="J306" s="91"/>
      <c r="K306" s="92"/>
      <c r="L306" s="156">
        <f>IF(K306=Organisatie!$E$20,1,0)</f>
        <v>0</v>
      </c>
      <c r="M306" s="156">
        <f>IF(K306=Organisatie!$D$21,1,0)</f>
        <v>0</v>
      </c>
      <c r="N306" s="156">
        <f>IF(K306=Organisatie!$D$22,1,0)</f>
        <v>0</v>
      </c>
      <c r="O306" s="156">
        <f>IF(K306=Organisatie!$D$23,1,0)</f>
        <v>0</v>
      </c>
      <c r="P306" s="156">
        <f t="shared" si="91"/>
        <v>0</v>
      </c>
      <c r="Q306" s="157">
        <f t="shared" si="92"/>
        <v>0</v>
      </c>
      <c r="R306" s="152">
        <f t="shared" si="93"/>
        <v>0</v>
      </c>
      <c r="S306" s="127"/>
      <c r="T306" s="153">
        <f t="shared" si="94"/>
        <v>0</v>
      </c>
      <c r="U306" s="154">
        <f t="shared" si="95"/>
        <v>0</v>
      </c>
      <c r="V306" s="155"/>
      <c r="W306" s="50">
        <f t="shared" si="77"/>
        <v>0</v>
      </c>
      <c r="X306" s="50">
        <f t="shared" si="78"/>
        <v>0</v>
      </c>
      <c r="Y306" s="31"/>
      <c r="Z306" s="22"/>
      <c r="AA306" s="37"/>
      <c r="AB306" s="31"/>
      <c r="AC306" s="50">
        <f t="shared" si="79"/>
        <v>0</v>
      </c>
      <c r="AD306" s="50">
        <f t="shared" si="80"/>
        <v>0</v>
      </c>
      <c r="AE306" s="50">
        <f t="shared" si="81"/>
        <v>0</v>
      </c>
      <c r="AF306" s="50">
        <f t="shared" si="82"/>
        <v>0</v>
      </c>
      <c r="AG306" s="50">
        <f t="shared" si="83"/>
        <v>0</v>
      </c>
      <c r="AH306" s="50">
        <f t="shared" si="84"/>
        <v>0</v>
      </c>
      <c r="AI306" s="50">
        <f t="shared" si="85"/>
        <v>0</v>
      </c>
      <c r="AJ306" s="50">
        <f t="shared" si="86"/>
        <v>0</v>
      </c>
      <c r="AK306" s="51">
        <f t="shared" si="87"/>
        <v>0</v>
      </c>
      <c r="AL306" s="37" t="str">
        <f t="shared" si="88"/>
        <v>Er ontbreken nog enkele gegevens!</v>
      </c>
      <c r="AM306" s="11"/>
      <c r="AN306" s="98">
        <f t="shared" si="89"/>
        <v>0</v>
      </c>
      <c r="AV306" s="20">
        <f t="shared" si="90"/>
        <v>0</v>
      </c>
      <c r="AW306" s="11"/>
    </row>
    <row r="307" spans="1:49" ht="15.75" customHeight="1" x14ac:dyDescent="0.2">
      <c r="A307" s="45">
        <f>SUM($AV$12:AV307)</f>
        <v>0</v>
      </c>
      <c r="B307" s="119"/>
      <c r="C307" s="52"/>
      <c r="D307" s="52"/>
      <c r="E307" s="52"/>
      <c r="F307" s="90"/>
      <c r="G307" s="89"/>
      <c r="H307" s="89"/>
      <c r="I307" s="89"/>
      <c r="J307" s="91"/>
      <c r="K307" s="92"/>
      <c r="L307" s="156">
        <f>IF(K307=Organisatie!$E$20,1,0)</f>
        <v>0</v>
      </c>
      <c r="M307" s="156">
        <f>IF(K307=Organisatie!$D$21,1,0)</f>
        <v>0</v>
      </c>
      <c r="N307" s="156">
        <f>IF(K307=Organisatie!$D$22,1,0)</f>
        <v>0</v>
      </c>
      <c r="O307" s="156">
        <f>IF(K307=Organisatie!$D$23,1,0)</f>
        <v>0</v>
      </c>
      <c r="P307" s="156">
        <f t="shared" si="91"/>
        <v>0</v>
      </c>
      <c r="Q307" s="157">
        <f t="shared" si="92"/>
        <v>0</v>
      </c>
      <c r="R307" s="152">
        <f t="shared" si="93"/>
        <v>0</v>
      </c>
      <c r="S307" s="127"/>
      <c r="T307" s="153">
        <f t="shared" si="94"/>
        <v>0</v>
      </c>
      <c r="U307" s="154">
        <f t="shared" si="95"/>
        <v>0</v>
      </c>
      <c r="V307" s="155"/>
      <c r="W307" s="50">
        <f t="shared" si="77"/>
        <v>0</v>
      </c>
      <c r="X307" s="50">
        <f t="shared" si="78"/>
        <v>0</v>
      </c>
      <c r="Y307" s="31"/>
      <c r="Z307" s="22"/>
      <c r="AA307" s="37"/>
      <c r="AB307" s="31"/>
      <c r="AC307" s="50">
        <f t="shared" si="79"/>
        <v>0</v>
      </c>
      <c r="AD307" s="50">
        <f t="shared" si="80"/>
        <v>0</v>
      </c>
      <c r="AE307" s="50">
        <f t="shared" si="81"/>
        <v>0</v>
      </c>
      <c r="AF307" s="50">
        <f t="shared" si="82"/>
        <v>0</v>
      </c>
      <c r="AG307" s="50">
        <f t="shared" si="83"/>
        <v>0</v>
      </c>
      <c r="AH307" s="50">
        <f t="shared" si="84"/>
        <v>0</v>
      </c>
      <c r="AI307" s="50">
        <f t="shared" si="85"/>
        <v>0</v>
      </c>
      <c r="AJ307" s="50">
        <f t="shared" si="86"/>
        <v>0</v>
      </c>
      <c r="AK307" s="51">
        <f t="shared" si="87"/>
        <v>0</v>
      </c>
      <c r="AL307" s="37" t="str">
        <f t="shared" si="88"/>
        <v>Er ontbreken nog enkele gegevens!</v>
      </c>
      <c r="AM307" s="11"/>
      <c r="AN307" s="98">
        <f t="shared" si="89"/>
        <v>0</v>
      </c>
      <c r="AV307" s="20">
        <f t="shared" si="90"/>
        <v>0</v>
      </c>
      <c r="AW307" s="11"/>
    </row>
    <row r="308" spans="1:49" ht="15.75" customHeight="1" x14ac:dyDescent="0.2">
      <c r="A308" s="45">
        <f>SUM($AV$12:AV308)</f>
        <v>0</v>
      </c>
      <c r="B308" s="119"/>
      <c r="C308" s="52"/>
      <c r="D308" s="52"/>
      <c r="E308" s="52"/>
      <c r="F308" s="90"/>
      <c r="G308" s="89"/>
      <c r="H308" s="89"/>
      <c r="I308" s="89"/>
      <c r="J308" s="91"/>
      <c r="K308" s="92"/>
      <c r="L308" s="156">
        <f>IF(K308=Organisatie!$E$20,1,0)</f>
        <v>0</v>
      </c>
      <c r="M308" s="156">
        <f>IF(K308=Organisatie!$D$21,1,0)</f>
        <v>0</v>
      </c>
      <c r="N308" s="156">
        <f>IF(K308=Organisatie!$D$22,1,0)</f>
        <v>0</v>
      </c>
      <c r="O308" s="156">
        <f>IF(K308=Organisatie!$D$23,1,0)</f>
        <v>0</v>
      </c>
      <c r="P308" s="156">
        <f t="shared" si="91"/>
        <v>0</v>
      </c>
      <c r="Q308" s="157">
        <f t="shared" si="92"/>
        <v>0</v>
      </c>
      <c r="R308" s="152">
        <f t="shared" si="93"/>
        <v>0</v>
      </c>
      <c r="S308" s="127"/>
      <c r="T308" s="153">
        <f t="shared" si="94"/>
        <v>0</v>
      </c>
      <c r="U308" s="154">
        <f t="shared" si="95"/>
        <v>0</v>
      </c>
      <c r="V308" s="155"/>
      <c r="W308" s="50">
        <f t="shared" si="77"/>
        <v>0</v>
      </c>
      <c r="X308" s="50">
        <f t="shared" si="78"/>
        <v>0</v>
      </c>
      <c r="Y308" s="31"/>
      <c r="Z308" s="22"/>
      <c r="AA308" s="37"/>
      <c r="AB308" s="31"/>
      <c r="AC308" s="50">
        <f t="shared" si="79"/>
        <v>0</v>
      </c>
      <c r="AD308" s="50">
        <f t="shared" si="80"/>
        <v>0</v>
      </c>
      <c r="AE308" s="50">
        <f t="shared" si="81"/>
        <v>0</v>
      </c>
      <c r="AF308" s="50">
        <f t="shared" si="82"/>
        <v>0</v>
      </c>
      <c r="AG308" s="50">
        <f t="shared" si="83"/>
        <v>0</v>
      </c>
      <c r="AH308" s="50">
        <f t="shared" si="84"/>
        <v>0</v>
      </c>
      <c r="AI308" s="50">
        <f t="shared" si="85"/>
        <v>0</v>
      </c>
      <c r="AJ308" s="50">
        <f t="shared" si="86"/>
        <v>0</v>
      </c>
      <c r="AK308" s="51">
        <f t="shared" si="87"/>
        <v>0</v>
      </c>
      <c r="AL308" s="37" t="str">
        <f t="shared" si="88"/>
        <v>Er ontbreken nog enkele gegevens!</v>
      </c>
      <c r="AM308" s="11"/>
      <c r="AN308" s="98">
        <f t="shared" si="89"/>
        <v>0</v>
      </c>
      <c r="AV308" s="20">
        <f t="shared" si="90"/>
        <v>0</v>
      </c>
      <c r="AW308" s="11"/>
    </row>
    <row r="309" spans="1:49" ht="15.75" customHeight="1" x14ac:dyDescent="0.2">
      <c r="A309" s="45">
        <f>SUM($AV$12:AV309)</f>
        <v>0</v>
      </c>
      <c r="B309" s="119"/>
      <c r="C309" s="52"/>
      <c r="D309" s="52"/>
      <c r="E309" s="52"/>
      <c r="F309" s="90"/>
      <c r="G309" s="89"/>
      <c r="H309" s="89"/>
      <c r="I309" s="89"/>
      <c r="J309" s="91"/>
      <c r="K309" s="92"/>
      <c r="L309" s="156">
        <f>IF(K309=Organisatie!$E$20,1,0)</f>
        <v>0</v>
      </c>
      <c r="M309" s="156">
        <f>IF(K309=Organisatie!$D$21,1,0)</f>
        <v>0</v>
      </c>
      <c r="N309" s="156">
        <f>IF(K309=Organisatie!$D$22,1,0)</f>
        <v>0</v>
      </c>
      <c r="O309" s="156">
        <f>IF(K309=Organisatie!$D$23,1,0)</f>
        <v>0</v>
      </c>
      <c r="P309" s="156">
        <f t="shared" si="91"/>
        <v>0</v>
      </c>
      <c r="Q309" s="157">
        <f t="shared" si="92"/>
        <v>0</v>
      </c>
      <c r="R309" s="152">
        <f t="shared" si="93"/>
        <v>0</v>
      </c>
      <c r="S309" s="127"/>
      <c r="T309" s="153">
        <f t="shared" si="94"/>
        <v>0</v>
      </c>
      <c r="U309" s="154">
        <f t="shared" si="95"/>
        <v>0</v>
      </c>
      <c r="V309" s="155"/>
      <c r="W309" s="50">
        <f t="shared" si="77"/>
        <v>0</v>
      </c>
      <c r="X309" s="50">
        <f t="shared" si="78"/>
        <v>0</v>
      </c>
      <c r="Y309" s="31"/>
      <c r="Z309" s="22"/>
      <c r="AA309" s="37"/>
      <c r="AB309" s="31"/>
      <c r="AC309" s="50">
        <f t="shared" si="79"/>
        <v>0</v>
      </c>
      <c r="AD309" s="50">
        <f t="shared" si="80"/>
        <v>0</v>
      </c>
      <c r="AE309" s="50">
        <f t="shared" si="81"/>
        <v>0</v>
      </c>
      <c r="AF309" s="50">
        <f t="shared" si="82"/>
        <v>0</v>
      </c>
      <c r="AG309" s="50">
        <f t="shared" si="83"/>
        <v>0</v>
      </c>
      <c r="AH309" s="50">
        <f t="shared" si="84"/>
        <v>0</v>
      </c>
      <c r="AI309" s="50">
        <f t="shared" si="85"/>
        <v>0</v>
      </c>
      <c r="AJ309" s="50">
        <f t="shared" si="86"/>
        <v>0</v>
      </c>
      <c r="AK309" s="51">
        <f t="shared" si="87"/>
        <v>0</v>
      </c>
      <c r="AL309" s="37" t="str">
        <f t="shared" si="88"/>
        <v>Er ontbreken nog enkele gegevens!</v>
      </c>
      <c r="AM309" s="11"/>
      <c r="AN309" s="98">
        <f t="shared" si="89"/>
        <v>0</v>
      </c>
      <c r="AV309" s="20">
        <f t="shared" si="90"/>
        <v>0</v>
      </c>
      <c r="AW309" s="11"/>
    </row>
    <row r="310" spans="1:49" ht="15.75" customHeight="1" x14ac:dyDescent="0.2">
      <c r="A310" s="45">
        <f>SUM($AV$12:AV310)</f>
        <v>0</v>
      </c>
      <c r="B310" s="120"/>
      <c r="C310" s="89"/>
      <c r="D310" s="89"/>
      <c r="E310" s="89"/>
      <c r="F310" s="90"/>
      <c r="G310" s="89"/>
      <c r="H310" s="89"/>
      <c r="I310" s="89"/>
      <c r="J310" s="91"/>
      <c r="K310" s="92"/>
      <c r="L310" s="156">
        <f>IF(K310=Organisatie!$E$20,1,0)</f>
        <v>0</v>
      </c>
      <c r="M310" s="156">
        <f>IF(K310=Organisatie!$D$21,1,0)</f>
        <v>0</v>
      </c>
      <c r="N310" s="156">
        <f>IF(K310=Organisatie!$D$22,1,0)</f>
        <v>0</v>
      </c>
      <c r="O310" s="156">
        <f>IF(K310=Organisatie!$D$23,1,0)</f>
        <v>0</v>
      </c>
      <c r="P310" s="156">
        <f t="shared" si="91"/>
        <v>0</v>
      </c>
      <c r="Q310" s="157">
        <f t="shared" si="92"/>
        <v>0</v>
      </c>
      <c r="R310" s="152">
        <f t="shared" si="93"/>
        <v>0</v>
      </c>
      <c r="S310" s="127"/>
      <c r="T310" s="153">
        <f t="shared" si="94"/>
        <v>0</v>
      </c>
      <c r="U310" s="154">
        <f t="shared" si="95"/>
        <v>0</v>
      </c>
      <c r="V310" s="155"/>
      <c r="W310" s="50">
        <f t="shared" si="77"/>
        <v>0</v>
      </c>
      <c r="X310" s="50">
        <f t="shared" si="78"/>
        <v>0</v>
      </c>
      <c r="Y310" s="31"/>
      <c r="Z310" s="22"/>
      <c r="AA310" s="37"/>
      <c r="AB310" s="31"/>
      <c r="AC310" s="50">
        <f t="shared" si="79"/>
        <v>0</v>
      </c>
      <c r="AD310" s="50">
        <f t="shared" si="80"/>
        <v>0</v>
      </c>
      <c r="AE310" s="50">
        <f t="shared" si="81"/>
        <v>0</v>
      </c>
      <c r="AF310" s="50">
        <f t="shared" si="82"/>
        <v>0</v>
      </c>
      <c r="AG310" s="50">
        <f t="shared" si="83"/>
        <v>0</v>
      </c>
      <c r="AH310" s="50">
        <f t="shared" si="84"/>
        <v>0</v>
      </c>
      <c r="AI310" s="50">
        <f t="shared" si="85"/>
        <v>0</v>
      </c>
      <c r="AJ310" s="50">
        <f t="shared" si="86"/>
        <v>0</v>
      </c>
      <c r="AK310" s="51">
        <f t="shared" si="87"/>
        <v>0</v>
      </c>
      <c r="AL310" s="37" t="str">
        <f t="shared" si="88"/>
        <v>Er ontbreken nog enkele gegevens!</v>
      </c>
      <c r="AM310" s="11"/>
      <c r="AN310" s="98">
        <f t="shared" si="89"/>
        <v>0</v>
      </c>
      <c r="AV310" s="20">
        <f t="shared" si="90"/>
        <v>0</v>
      </c>
      <c r="AW310" s="11"/>
    </row>
    <row r="311" spans="1:49" ht="15.75" customHeight="1" x14ac:dyDescent="0.2">
      <c r="A311" s="45">
        <f>SUM($AV$12:AV311)</f>
        <v>0</v>
      </c>
      <c r="B311" s="120"/>
      <c r="C311" s="89"/>
      <c r="D311" s="89"/>
      <c r="E311" s="89"/>
      <c r="F311" s="90"/>
      <c r="G311" s="89"/>
      <c r="H311" s="89"/>
      <c r="I311" s="89"/>
      <c r="J311" s="91"/>
      <c r="K311" s="92"/>
      <c r="L311" s="156">
        <f>IF(K311=Organisatie!$E$20,1,0)</f>
        <v>0</v>
      </c>
      <c r="M311" s="156">
        <f>IF(K311=Organisatie!$D$21,1,0)</f>
        <v>0</v>
      </c>
      <c r="N311" s="156">
        <f>IF(K311=Organisatie!$D$22,1,0)</f>
        <v>0</v>
      </c>
      <c r="O311" s="156">
        <f>IF(K311=Organisatie!$D$23,1,0)</f>
        <v>0</v>
      </c>
      <c r="P311" s="156">
        <f t="shared" si="91"/>
        <v>0</v>
      </c>
      <c r="Q311" s="157">
        <f t="shared" si="92"/>
        <v>0</v>
      </c>
      <c r="R311" s="152">
        <f t="shared" si="93"/>
        <v>0</v>
      </c>
      <c r="S311" s="127"/>
      <c r="T311" s="153">
        <f t="shared" si="94"/>
        <v>0</v>
      </c>
      <c r="U311" s="154">
        <f t="shared" si="95"/>
        <v>0</v>
      </c>
      <c r="V311" s="155"/>
      <c r="W311" s="50">
        <f t="shared" si="77"/>
        <v>0</v>
      </c>
      <c r="X311" s="50">
        <f t="shared" si="78"/>
        <v>0</v>
      </c>
      <c r="Y311" s="31"/>
      <c r="Z311" s="22"/>
      <c r="AA311" s="37"/>
      <c r="AB311" s="31"/>
      <c r="AC311" s="50">
        <f t="shared" si="79"/>
        <v>0</v>
      </c>
      <c r="AD311" s="50">
        <f t="shared" si="80"/>
        <v>0</v>
      </c>
      <c r="AE311" s="50">
        <f t="shared" si="81"/>
        <v>0</v>
      </c>
      <c r="AF311" s="50">
        <f t="shared" si="82"/>
        <v>0</v>
      </c>
      <c r="AG311" s="50">
        <f t="shared" si="83"/>
        <v>0</v>
      </c>
      <c r="AH311" s="50">
        <f t="shared" si="84"/>
        <v>0</v>
      </c>
      <c r="AI311" s="50">
        <f t="shared" si="85"/>
        <v>0</v>
      </c>
      <c r="AJ311" s="50">
        <f t="shared" si="86"/>
        <v>0</v>
      </c>
      <c r="AK311" s="51">
        <f t="shared" si="87"/>
        <v>0</v>
      </c>
      <c r="AL311" s="37" t="str">
        <f t="shared" si="88"/>
        <v>Er ontbreken nog enkele gegevens!</v>
      </c>
      <c r="AM311" s="11"/>
      <c r="AN311" s="98">
        <f t="shared" si="89"/>
        <v>0</v>
      </c>
      <c r="AV311" s="20">
        <f t="shared" si="90"/>
        <v>0</v>
      </c>
      <c r="AW311" s="11"/>
    </row>
    <row r="312" spans="1:49" ht="15.75" customHeight="1" x14ac:dyDescent="0.2">
      <c r="A312" s="138">
        <f>SUM($AV$12:AV312)</f>
        <v>0</v>
      </c>
      <c r="B312" s="121"/>
      <c r="C312" s="93"/>
      <c r="D312" s="93"/>
      <c r="E312" s="93"/>
      <c r="F312" s="94"/>
      <c r="G312" s="93"/>
      <c r="H312" s="93"/>
      <c r="I312" s="93"/>
      <c r="J312" s="95"/>
      <c r="K312" s="96"/>
      <c r="L312" s="158">
        <f>IF(K312=Organisatie!$E$20,1,0)</f>
        <v>0</v>
      </c>
      <c r="M312" s="158">
        <f>IF(K312=Organisatie!$D$21,1,0)</f>
        <v>0</v>
      </c>
      <c r="N312" s="158">
        <f>IF(K312=Organisatie!$D$22,1,0)</f>
        <v>0</v>
      </c>
      <c r="O312" s="158">
        <f>IF(K312=Organisatie!$D$23,1,0)</f>
        <v>0</v>
      </c>
      <c r="P312" s="158">
        <f t="shared" si="91"/>
        <v>0</v>
      </c>
      <c r="Q312" s="159">
        <f t="shared" si="92"/>
        <v>0</v>
      </c>
      <c r="R312" s="160">
        <f>SUM(T312+U312)</f>
        <v>0</v>
      </c>
      <c r="S312" s="128"/>
      <c r="T312" s="161">
        <f>IF(B312="V",$Y$1,$Y$2)</f>
        <v>0</v>
      </c>
      <c r="U312" s="162">
        <f>IF(S312&gt;1000,1,0*IF(P312=1,1,0))</f>
        <v>0</v>
      </c>
      <c r="V312" s="155"/>
      <c r="W312" s="50">
        <f t="shared" si="77"/>
        <v>0</v>
      </c>
      <c r="X312" s="50">
        <f t="shared" si="78"/>
        <v>0</v>
      </c>
      <c r="Y312" s="31"/>
      <c r="Z312" s="22"/>
      <c r="AA312" s="37"/>
      <c r="AB312" s="31"/>
      <c r="AC312" s="50">
        <f t="shared" si="79"/>
        <v>0</v>
      </c>
      <c r="AD312" s="50">
        <f t="shared" si="80"/>
        <v>0</v>
      </c>
      <c r="AE312" s="50">
        <f t="shared" si="81"/>
        <v>0</v>
      </c>
      <c r="AF312" s="50">
        <f t="shared" si="82"/>
        <v>0</v>
      </c>
      <c r="AG312" s="50">
        <f t="shared" si="83"/>
        <v>0</v>
      </c>
      <c r="AH312" s="50">
        <f t="shared" si="84"/>
        <v>0</v>
      </c>
      <c r="AI312" s="50">
        <f t="shared" si="85"/>
        <v>0</v>
      </c>
      <c r="AJ312" s="50">
        <f t="shared" si="86"/>
        <v>0</v>
      </c>
      <c r="AK312" s="51">
        <f t="shared" si="87"/>
        <v>0</v>
      </c>
      <c r="AL312" s="37" t="str">
        <f t="shared" si="88"/>
        <v>Er ontbreken nog enkele gegevens!</v>
      </c>
      <c r="AM312" s="11"/>
      <c r="AN312" s="98">
        <f t="shared" si="89"/>
        <v>0</v>
      </c>
      <c r="AV312" s="20">
        <f t="shared" si="90"/>
        <v>0</v>
      </c>
      <c r="AW312" s="11"/>
    </row>
    <row r="313" spans="1:49" s="18" customFormat="1" ht="11.25" hidden="1" customHeight="1" thickTop="1" x14ac:dyDescent="0.2">
      <c r="E313" s="20">
        <f>COUNTA(E12:E312)</f>
        <v>0</v>
      </c>
      <c r="F313" s="20"/>
      <c r="Q313" s="20">
        <f>SUM(M12:M312)</f>
        <v>0</v>
      </c>
      <c r="R313" s="122">
        <f>SUM(R12:R312)</f>
        <v>0</v>
      </c>
      <c r="S313" s="24"/>
      <c r="T313" s="29">
        <f>SUM(T12:T312)</f>
        <v>0</v>
      </c>
      <c r="U313" s="29">
        <f>SUM(U12:U312)</f>
        <v>0</v>
      </c>
      <c r="W313" s="132">
        <f>SUM(W12:W312)</f>
        <v>0</v>
      </c>
      <c r="X313" s="132">
        <f>SUM(X12:X312)</f>
        <v>0</v>
      </c>
      <c r="Y313" s="123"/>
      <c r="Z313" s="124"/>
      <c r="AA313" s="125"/>
      <c r="AB313" s="123"/>
      <c r="AC313" s="123"/>
      <c r="AD313" s="123"/>
      <c r="AE313" s="123"/>
      <c r="AF313" s="123"/>
      <c r="AG313" s="123"/>
      <c r="AH313" s="123"/>
      <c r="AI313" s="123"/>
      <c r="AJ313" s="123"/>
      <c r="AL313" s="17"/>
      <c r="AN313" s="98">
        <f t="shared" si="89"/>
        <v>1</v>
      </c>
      <c r="AV313" s="20"/>
    </row>
    <row r="314" spans="1:49" ht="11.25" hidden="1" customHeight="1" x14ac:dyDescent="0.25">
      <c r="R314" s="9"/>
      <c r="W314" s="58" t="s">
        <v>94</v>
      </c>
      <c r="X314" s="59" t="s">
        <v>95</v>
      </c>
      <c r="Z314" s="14"/>
      <c r="AA314" s="28"/>
      <c r="AI314" s="23"/>
      <c r="AJ314" s="23"/>
      <c r="AK314" s="9"/>
      <c r="AN314" s="98">
        <f t="shared" si="89"/>
        <v>0</v>
      </c>
    </row>
    <row r="315" spans="1:49" ht="11.25" hidden="1" customHeight="1" x14ac:dyDescent="0.25">
      <c r="R315" s="9"/>
      <c r="W315" s="23"/>
      <c r="Z315" s="14"/>
      <c r="AA315" s="28"/>
      <c r="AI315" s="23"/>
      <c r="AJ315" s="23"/>
      <c r="AK315" s="9"/>
      <c r="AN315" s="98">
        <f t="shared" si="89"/>
        <v>0</v>
      </c>
    </row>
    <row r="316" spans="1:49" s="18" customFormat="1" ht="11.25" hidden="1" customHeight="1" x14ac:dyDescent="0.25">
      <c r="F316" s="20"/>
      <c r="I316" s="197" t="s">
        <v>138</v>
      </c>
      <c r="J316" s="17">
        <f>COUNTA(E12:E312)</f>
        <v>0</v>
      </c>
      <c r="O316" s="198"/>
      <c r="Q316" s="199"/>
      <c r="S316" s="24"/>
      <c r="T316" s="24"/>
      <c r="U316" s="24"/>
      <c r="W316" s="200">
        <f>SUM(W313:X313)</f>
        <v>0</v>
      </c>
      <c r="X316" s="123" t="s">
        <v>96</v>
      </c>
      <c r="Y316" s="123"/>
      <c r="Z316" s="124"/>
      <c r="AA316" s="125"/>
      <c r="AB316" s="123"/>
      <c r="AC316" s="123"/>
      <c r="AD316" s="123"/>
      <c r="AE316" s="123"/>
      <c r="AF316" s="123"/>
      <c r="AG316" s="123"/>
      <c r="AH316" s="123"/>
      <c r="AI316" s="123"/>
      <c r="AJ316" s="123"/>
      <c r="AL316" s="17"/>
      <c r="AN316" s="201">
        <f t="shared" si="89"/>
        <v>0</v>
      </c>
      <c r="AV316" s="20"/>
    </row>
    <row r="317" spans="1:49" ht="11.25" hidden="1" customHeight="1" x14ac:dyDescent="0.25">
      <c r="R317" s="9"/>
      <c r="W317" s="23"/>
      <c r="Z317" s="14"/>
      <c r="AA317" s="28"/>
      <c r="AI317" s="23"/>
      <c r="AJ317" s="23"/>
      <c r="AK317" s="9"/>
      <c r="AN317" s="98">
        <f t="shared" si="89"/>
        <v>0</v>
      </c>
    </row>
    <row r="318" spans="1:49" ht="11.25" hidden="1" customHeight="1" x14ac:dyDescent="0.25">
      <c r="R318" s="9"/>
      <c r="W318" s="23"/>
      <c r="Z318" s="14"/>
      <c r="AA318" s="28"/>
      <c r="AI318" s="23"/>
      <c r="AJ318" s="23"/>
      <c r="AK318" s="9"/>
      <c r="AN318" s="98">
        <f t="shared" si="89"/>
        <v>0</v>
      </c>
    </row>
    <row r="319" spans="1:49" ht="12" x14ac:dyDescent="0.25">
      <c r="R319" s="9"/>
      <c r="AA319" s="9"/>
      <c r="AB319" s="9"/>
      <c r="AI319" s="23"/>
      <c r="AJ319" s="23"/>
      <c r="AK319" s="23"/>
      <c r="AM319" s="13"/>
      <c r="AN319" s="98">
        <f t="shared" si="89"/>
        <v>0</v>
      </c>
    </row>
    <row r="320" spans="1:49" ht="12" x14ac:dyDescent="0.25">
      <c r="R320" s="9"/>
      <c r="AA320" s="9"/>
      <c r="AB320" s="9"/>
      <c r="AI320" s="23"/>
      <c r="AJ320" s="23"/>
      <c r="AK320" s="23"/>
      <c r="AM320" s="13"/>
      <c r="AN320" s="98">
        <f t="shared" si="89"/>
        <v>0</v>
      </c>
    </row>
    <row r="321" spans="18:40" ht="12" x14ac:dyDescent="0.25">
      <c r="R321" s="9"/>
      <c r="AA321" s="9"/>
      <c r="AB321" s="9"/>
      <c r="AI321" s="23"/>
      <c r="AJ321" s="23"/>
      <c r="AK321" s="23"/>
      <c r="AM321" s="13"/>
      <c r="AN321" s="98">
        <f t="shared" si="89"/>
        <v>0</v>
      </c>
    </row>
    <row r="322" spans="18:40" ht="12" x14ac:dyDescent="0.25">
      <c r="R322" s="9"/>
      <c r="AA322" s="9"/>
      <c r="AB322" s="9"/>
      <c r="AI322" s="23"/>
      <c r="AJ322" s="23"/>
      <c r="AK322" s="23"/>
      <c r="AM322" s="13"/>
      <c r="AN322" s="98">
        <f t="shared" si="89"/>
        <v>0</v>
      </c>
    </row>
    <row r="323" spans="18:40" ht="12" x14ac:dyDescent="0.25">
      <c r="R323" s="9"/>
      <c r="AA323" s="9"/>
      <c r="AB323" s="9"/>
      <c r="AI323" s="23"/>
      <c r="AJ323" s="23"/>
      <c r="AK323" s="23"/>
      <c r="AM323" s="13"/>
      <c r="AN323" s="98">
        <f t="shared" si="89"/>
        <v>0</v>
      </c>
    </row>
    <row r="324" spans="18:40" ht="12" x14ac:dyDescent="0.25">
      <c r="R324" s="9"/>
      <c r="AA324" s="9"/>
      <c r="AB324" s="9"/>
      <c r="AI324" s="23"/>
      <c r="AJ324" s="23"/>
      <c r="AK324" s="23"/>
      <c r="AM324" s="13"/>
      <c r="AN324" s="98">
        <f t="shared" si="89"/>
        <v>0</v>
      </c>
    </row>
    <row r="325" spans="18:40" ht="12" x14ac:dyDescent="0.25">
      <c r="R325" s="9"/>
      <c r="AA325" s="9"/>
      <c r="AB325" s="9"/>
      <c r="AI325" s="23"/>
      <c r="AJ325" s="23"/>
      <c r="AK325" s="23"/>
      <c r="AM325" s="13"/>
      <c r="AN325" s="98">
        <f t="shared" si="89"/>
        <v>0</v>
      </c>
    </row>
    <row r="326" spans="18:40" ht="12" x14ac:dyDescent="0.25">
      <c r="R326" s="9"/>
      <c r="AA326" s="9"/>
      <c r="AB326" s="9"/>
      <c r="AI326" s="23"/>
      <c r="AJ326" s="23"/>
      <c r="AK326" s="23"/>
      <c r="AM326" s="13"/>
      <c r="AN326" s="98">
        <f t="shared" si="89"/>
        <v>0</v>
      </c>
    </row>
    <row r="327" spans="18:40" ht="12" x14ac:dyDescent="0.25">
      <c r="R327" s="9"/>
      <c r="AA327" s="9"/>
      <c r="AB327" s="9"/>
      <c r="AI327" s="23"/>
      <c r="AJ327" s="23"/>
      <c r="AK327" s="23"/>
      <c r="AM327" s="13"/>
      <c r="AN327" s="98">
        <f t="shared" si="89"/>
        <v>0</v>
      </c>
    </row>
    <row r="328" spans="18:40" ht="12" x14ac:dyDescent="0.25">
      <c r="R328" s="9"/>
      <c r="AA328" s="9"/>
      <c r="AB328" s="9"/>
      <c r="AI328" s="23"/>
      <c r="AJ328" s="23"/>
      <c r="AK328" s="23"/>
      <c r="AM328" s="13"/>
      <c r="AN328" s="98">
        <f t="shared" si="89"/>
        <v>0</v>
      </c>
    </row>
    <row r="329" spans="18:40" ht="12" x14ac:dyDescent="0.25">
      <c r="R329" s="9"/>
      <c r="AA329" s="9"/>
      <c r="AB329" s="9"/>
      <c r="AI329" s="23"/>
      <c r="AJ329" s="23"/>
      <c r="AK329" s="23"/>
      <c r="AM329" s="13"/>
      <c r="AN329" s="98">
        <f t="shared" si="89"/>
        <v>0</v>
      </c>
    </row>
    <row r="330" spans="18:40" ht="12" x14ac:dyDescent="0.25">
      <c r="R330" s="9"/>
      <c r="AA330" s="9"/>
      <c r="AB330" s="9"/>
      <c r="AI330" s="23"/>
      <c r="AJ330" s="23"/>
      <c r="AK330" s="23"/>
      <c r="AM330" s="13"/>
      <c r="AN330" s="98">
        <f t="shared" si="89"/>
        <v>0</v>
      </c>
    </row>
    <row r="331" spans="18:40" ht="12" x14ac:dyDescent="0.25">
      <c r="R331" s="9"/>
      <c r="AA331" s="9"/>
      <c r="AB331" s="9"/>
      <c r="AI331" s="23"/>
      <c r="AJ331" s="23"/>
      <c r="AK331" s="23"/>
      <c r="AM331" s="13"/>
      <c r="AN331" s="98">
        <f t="shared" si="89"/>
        <v>0</v>
      </c>
    </row>
    <row r="332" spans="18:40" ht="12" x14ac:dyDescent="0.25">
      <c r="R332" s="9"/>
      <c r="AA332" s="9"/>
      <c r="AB332" s="9"/>
      <c r="AI332" s="23"/>
      <c r="AJ332" s="23"/>
      <c r="AK332" s="23"/>
      <c r="AM332" s="13"/>
      <c r="AN332" s="98">
        <f t="shared" ref="AN332:AN395" si="96">IF(E332="",0,1)</f>
        <v>0</v>
      </c>
    </row>
    <row r="333" spans="18:40" ht="12" x14ac:dyDescent="0.25">
      <c r="R333" s="9"/>
      <c r="AA333" s="9"/>
      <c r="AB333" s="9"/>
      <c r="AI333" s="23"/>
      <c r="AJ333" s="23"/>
      <c r="AK333" s="23"/>
      <c r="AM333" s="13"/>
      <c r="AN333" s="98">
        <f t="shared" si="96"/>
        <v>0</v>
      </c>
    </row>
    <row r="334" spans="18:40" ht="12" x14ac:dyDescent="0.25">
      <c r="R334" s="9"/>
      <c r="AA334" s="9"/>
      <c r="AB334" s="9"/>
      <c r="AI334" s="23"/>
      <c r="AJ334" s="23"/>
      <c r="AK334" s="23"/>
      <c r="AM334" s="13"/>
      <c r="AN334" s="98">
        <f t="shared" si="96"/>
        <v>0</v>
      </c>
    </row>
    <row r="335" spans="18:40" ht="12" x14ac:dyDescent="0.25">
      <c r="R335" s="9"/>
      <c r="AA335" s="9"/>
      <c r="AB335" s="9"/>
      <c r="AI335" s="23"/>
      <c r="AJ335" s="23"/>
      <c r="AK335" s="23"/>
      <c r="AM335" s="13"/>
      <c r="AN335" s="98">
        <f t="shared" si="96"/>
        <v>0</v>
      </c>
    </row>
    <row r="336" spans="18:40" ht="12" x14ac:dyDescent="0.25">
      <c r="R336" s="9"/>
      <c r="AA336" s="9"/>
      <c r="AB336" s="9"/>
      <c r="AI336" s="23"/>
      <c r="AJ336" s="23"/>
      <c r="AK336" s="23"/>
      <c r="AM336" s="13"/>
      <c r="AN336" s="98">
        <f t="shared" si="96"/>
        <v>0</v>
      </c>
    </row>
    <row r="337" spans="18:40" ht="12" x14ac:dyDescent="0.25">
      <c r="R337" s="9"/>
      <c r="AA337" s="9"/>
      <c r="AB337" s="9"/>
      <c r="AI337" s="23"/>
      <c r="AJ337" s="23"/>
      <c r="AK337" s="23"/>
      <c r="AM337" s="13"/>
      <c r="AN337" s="98">
        <f t="shared" si="96"/>
        <v>0</v>
      </c>
    </row>
    <row r="338" spans="18:40" ht="12" x14ac:dyDescent="0.25">
      <c r="R338" s="9"/>
      <c r="AA338" s="9"/>
      <c r="AB338" s="9"/>
      <c r="AI338" s="23"/>
      <c r="AJ338" s="23"/>
      <c r="AK338" s="23"/>
      <c r="AM338" s="13"/>
      <c r="AN338" s="98">
        <f t="shared" si="96"/>
        <v>0</v>
      </c>
    </row>
    <row r="339" spans="18:40" ht="12" x14ac:dyDescent="0.25">
      <c r="R339" s="9"/>
      <c r="AA339" s="9"/>
      <c r="AB339" s="9"/>
      <c r="AI339" s="23"/>
      <c r="AJ339" s="23"/>
      <c r="AK339" s="23"/>
      <c r="AM339" s="13"/>
      <c r="AN339" s="98">
        <f t="shared" si="96"/>
        <v>0</v>
      </c>
    </row>
    <row r="340" spans="18:40" ht="12" x14ac:dyDescent="0.25">
      <c r="R340" s="9"/>
      <c r="AA340" s="9"/>
      <c r="AB340" s="9"/>
      <c r="AI340" s="23"/>
      <c r="AJ340" s="23"/>
      <c r="AK340" s="23"/>
      <c r="AM340" s="13"/>
      <c r="AN340" s="98">
        <f t="shared" si="96"/>
        <v>0</v>
      </c>
    </row>
    <row r="341" spans="18:40" ht="12" x14ac:dyDescent="0.25">
      <c r="R341" s="9"/>
      <c r="AA341" s="9"/>
      <c r="AB341" s="9"/>
      <c r="AI341" s="23"/>
      <c r="AJ341" s="23"/>
      <c r="AK341" s="23"/>
      <c r="AM341" s="13"/>
      <c r="AN341" s="98">
        <f t="shared" si="96"/>
        <v>0</v>
      </c>
    </row>
    <row r="342" spans="18:40" ht="12" x14ac:dyDescent="0.25">
      <c r="R342" s="9"/>
      <c r="AA342" s="9"/>
      <c r="AB342" s="9"/>
      <c r="AI342" s="23"/>
      <c r="AJ342" s="23"/>
      <c r="AK342" s="23"/>
      <c r="AM342" s="13"/>
      <c r="AN342" s="98">
        <f t="shared" si="96"/>
        <v>0</v>
      </c>
    </row>
    <row r="343" spans="18:40" ht="12" x14ac:dyDescent="0.25">
      <c r="R343" s="9"/>
      <c r="AA343" s="9"/>
      <c r="AB343" s="9"/>
      <c r="AI343" s="23"/>
      <c r="AJ343" s="23"/>
      <c r="AK343" s="23"/>
      <c r="AM343" s="13"/>
      <c r="AN343" s="98">
        <f t="shared" si="96"/>
        <v>0</v>
      </c>
    </row>
    <row r="344" spans="18:40" ht="12" x14ac:dyDescent="0.25">
      <c r="R344" s="9"/>
      <c r="AA344" s="56"/>
      <c r="AB344" s="9"/>
      <c r="AI344" s="23"/>
      <c r="AJ344" s="23"/>
      <c r="AK344" s="23"/>
      <c r="AM344" s="13"/>
      <c r="AN344" s="98">
        <f t="shared" si="96"/>
        <v>0</v>
      </c>
    </row>
    <row r="345" spans="18:40" ht="12" x14ac:dyDescent="0.25">
      <c r="R345" s="9"/>
      <c r="AA345" s="9"/>
      <c r="AB345" s="9"/>
      <c r="AI345" s="23"/>
      <c r="AJ345" s="23"/>
      <c r="AK345" s="23"/>
      <c r="AM345" s="13"/>
      <c r="AN345" s="98">
        <f t="shared" si="96"/>
        <v>0</v>
      </c>
    </row>
    <row r="346" spans="18:40" ht="12" x14ac:dyDescent="0.25">
      <c r="R346" s="9"/>
      <c r="AA346" s="9"/>
      <c r="AB346" s="9"/>
      <c r="AI346" s="23"/>
      <c r="AJ346" s="23"/>
      <c r="AK346" s="23"/>
      <c r="AM346" s="13"/>
      <c r="AN346" s="98">
        <f t="shared" si="96"/>
        <v>0</v>
      </c>
    </row>
    <row r="347" spans="18:40" ht="12" x14ac:dyDescent="0.25">
      <c r="R347" s="9"/>
      <c r="AA347" s="9"/>
      <c r="AB347" s="56"/>
      <c r="AI347" s="23"/>
      <c r="AJ347" s="23"/>
      <c r="AK347" s="23"/>
      <c r="AN347" s="98">
        <f t="shared" si="96"/>
        <v>0</v>
      </c>
    </row>
    <row r="348" spans="18:40" ht="12" x14ac:dyDescent="0.25">
      <c r="R348" s="9"/>
      <c r="AA348" s="9"/>
      <c r="AB348" s="9"/>
      <c r="AI348" s="23"/>
      <c r="AJ348" s="23"/>
      <c r="AK348" s="23"/>
      <c r="AN348" s="98">
        <f t="shared" si="96"/>
        <v>0</v>
      </c>
    </row>
    <row r="349" spans="18:40" ht="12" x14ac:dyDescent="0.25">
      <c r="R349" s="9"/>
      <c r="AA349" s="9"/>
      <c r="AB349" s="9"/>
      <c r="AI349" s="23"/>
      <c r="AJ349" s="23"/>
      <c r="AK349" s="23"/>
      <c r="AN349" s="98">
        <f t="shared" si="96"/>
        <v>0</v>
      </c>
    </row>
    <row r="350" spans="18:40" ht="12" x14ac:dyDescent="0.25">
      <c r="R350" s="9"/>
      <c r="AB350" s="9"/>
      <c r="AI350" s="23"/>
      <c r="AJ350" s="23"/>
      <c r="AK350" s="23"/>
      <c r="AN350" s="98">
        <f t="shared" si="96"/>
        <v>0</v>
      </c>
    </row>
    <row r="351" spans="18:40" ht="12" x14ac:dyDescent="0.25">
      <c r="R351" s="9"/>
      <c r="AB351" s="9"/>
      <c r="AI351" s="23"/>
      <c r="AJ351" s="23"/>
      <c r="AK351" s="23"/>
      <c r="AN351" s="98">
        <f t="shared" si="96"/>
        <v>0</v>
      </c>
    </row>
    <row r="352" spans="18:40" ht="12" x14ac:dyDescent="0.25">
      <c r="R352" s="9"/>
      <c r="AB352" s="9"/>
      <c r="AI352" s="23"/>
      <c r="AJ352" s="9"/>
      <c r="AK352" s="9"/>
      <c r="AN352" s="98">
        <f t="shared" si="96"/>
        <v>0</v>
      </c>
    </row>
    <row r="353" spans="18:43" ht="11.25" customHeight="1" x14ac:dyDescent="0.25">
      <c r="R353" s="9"/>
      <c r="AI353" s="23"/>
      <c r="AJ353" s="9"/>
      <c r="AK353" s="9"/>
      <c r="AN353" s="98">
        <f t="shared" si="96"/>
        <v>0</v>
      </c>
      <c r="AQ353" s="149"/>
    </row>
    <row r="354" spans="18:43" ht="11.25" customHeight="1" x14ac:dyDescent="0.25">
      <c r="R354" s="9"/>
      <c r="AI354" s="23"/>
      <c r="AJ354" s="9"/>
      <c r="AK354" s="9"/>
      <c r="AN354" s="98">
        <f t="shared" si="96"/>
        <v>0</v>
      </c>
      <c r="AQ354" s="149"/>
    </row>
    <row r="355" spans="18:43" ht="11.25" customHeight="1" x14ac:dyDescent="0.25">
      <c r="R355" s="9"/>
      <c r="AI355" s="23"/>
      <c r="AJ355" s="9"/>
      <c r="AK355" s="9"/>
      <c r="AN355" s="98">
        <f t="shared" si="96"/>
        <v>0</v>
      </c>
      <c r="AQ355" s="149"/>
    </row>
    <row r="356" spans="18:43" ht="11.25" customHeight="1" x14ac:dyDescent="0.25">
      <c r="R356" s="9"/>
      <c r="AI356" s="23"/>
      <c r="AJ356" s="9"/>
      <c r="AK356" s="9"/>
      <c r="AN356" s="98">
        <f t="shared" si="96"/>
        <v>0</v>
      </c>
      <c r="AQ356" s="149"/>
    </row>
    <row r="357" spans="18:43" ht="11.25" customHeight="1" x14ac:dyDescent="0.25">
      <c r="R357" s="9"/>
      <c r="AI357" s="23"/>
      <c r="AJ357" s="9"/>
      <c r="AK357" s="9"/>
      <c r="AN357" s="98">
        <f t="shared" si="96"/>
        <v>0</v>
      </c>
      <c r="AQ357" s="149"/>
    </row>
    <row r="358" spans="18:43" ht="11.25" customHeight="1" x14ac:dyDescent="0.25">
      <c r="R358" s="9"/>
      <c r="AI358" s="23"/>
      <c r="AJ358" s="9"/>
      <c r="AK358" s="9"/>
      <c r="AN358" s="98">
        <f t="shared" si="96"/>
        <v>0</v>
      </c>
      <c r="AQ358" s="149"/>
    </row>
    <row r="359" spans="18:43" ht="11.25" customHeight="1" x14ac:dyDescent="0.25">
      <c r="R359" s="9"/>
      <c r="AI359" s="23"/>
      <c r="AJ359" s="9"/>
      <c r="AK359" s="9"/>
      <c r="AN359" s="98">
        <f t="shared" si="96"/>
        <v>0</v>
      </c>
      <c r="AQ359" s="149"/>
    </row>
    <row r="360" spans="18:43" ht="11.25" customHeight="1" x14ac:dyDescent="0.25">
      <c r="R360" s="9"/>
      <c r="AI360" s="23"/>
      <c r="AJ360" s="9"/>
      <c r="AK360" s="9"/>
      <c r="AN360" s="98">
        <f t="shared" si="96"/>
        <v>0</v>
      </c>
      <c r="AQ360" s="149"/>
    </row>
    <row r="361" spans="18:43" ht="11.25" customHeight="1" x14ac:dyDescent="0.25">
      <c r="R361" s="9"/>
      <c r="AI361" s="23"/>
      <c r="AJ361" s="9"/>
      <c r="AK361" s="9"/>
      <c r="AN361" s="98">
        <f t="shared" si="96"/>
        <v>0</v>
      </c>
      <c r="AQ361" s="149"/>
    </row>
    <row r="362" spans="18:43" ht="11.25" customHeight="1" x14ac:dyDescent="0.25">
      <c r="R362" s="9"/>
      <c r="AI362" s="23"/>
      <c r="AJ362" s="9"/>
      <c r="AK362" s="9"/>
      <c r="AN362" s="98">
        <f t="shared" si="96"/>
        <v>0</v>
      </c>
      <c r="AQ362" s="149"/>
    </row>
    <row r="363" spans="18:43" ht="11.25" customHeight="1" x14ac:dyDescent="0.25">
      <c r="R363" s="9"/>
      <c r="AI363" s="23"/>
      <c r="AJ363" s="9"/>
      <c r="AK363" s="9"/>
      <c r="AN363" s="98">
        <f t="shared" si="96"/>
        <v>0</v>
      </c>
      <c r="AQ363" s="149"/>
    </row>
    <row r="364" spans="18:43" ht="11.25" customHeight="1" x14ac:dyDescent="0.25">
      <c r="R364" s="9"/>
      <c r="AI364" s="23"/>
      <c r="AJ364" s="9"/>
      <c r="AK364" s="9"/>
      <c r="AN364" s="98">
        <f t="shared" si="96"/>
        <v>0</v>
      </c>
      <c r="AQ364" s="149"/>
    </row>
    <row r="365" spans="18:43" ht="11.25" customHeight="1" x14ac:dyDescent="0.25">
      <c r="R365" s="9"/>
      <c r="AI365" s="23"/>
      <c r="AJ365" s="9"/>
      <c r="AK365" s="9"/>
      <c r="AN365" s="98">
        <f t="shared" si="96"/>
        <v>0</v>
      </c>
      <c r="AQ365" s="149"/>
    </row>
    <row r="366" spans="18:43" ht="11.25" customHeight="1" x14ac:dyDescent="0.25">
      <c r="R366" s="9"/>
      <c r="AI366" s="23"/>
      <c r="AJ366" s="9"/>
      <c r="AK366" s="9"/>
      <c r="AN366" s="98">
        <f t="shared" si="96"/>
        <v>0</v>
      </c>
      <c r="AQ366" s="149"/>
    </row>
    <row r="367" spans="18:43" ht="11.25" customHeight="1" x14ac:dyDescent="0.25">
      <c r="R367" s="9"/>
      <c r="AI367" s="23"/>
      <c r="AJ367" s="9"/>
      <c r="AK367" s="9"/>
      <c r="AN367" s="98">
        <f t="shared" si="96"/>
        <v>0</v>
      </c>
      <c r="AQ367" s="149"/>
    </row>
    <row r="368" spans="18:43" ht="11.25" customHeight="1" x14ac:dyDescent="0.25">
      <c r="R368" s="9"/>
      <c r="AI368" s="23"/>
      <c r="AJ368" s="9"/>
      <c r="AK368" s="9"/>
      <c r="AN368" s="98">
        <f t="shared" si="96"/>
        <v>0</v>
      </c>
      <c r="AQ368" s="149"/>
    </row>
    <row r="369" spans="18:43" ht="11.25" customHeight="1" x14ac:dyDescent="0.25">
      <c r="R369" s="9"/>
      <c r="AI369" s="23"/>
      <c r="AJ369" s="9"/>
      <c r="AK369" s="9"/>
      <c r="AN369" s="98">
        <f t="shared" si="96"/>
        <v>0</v>
      </c>
      <c r="AQ369" s="149"/>
    </row>
    <row r="370" spans="18:43" ht="12" x14ac:dyDescent="0.25">
      <c r="R370" s="9"/>
      <c r="AI370" s="23"/>
      <c r="AJ370" s="9"/>
      <c r="AK370" s="9"/>
      <c r="AN370" s="98">
        <f t="shared" si="96"/>
        <v>0</v>
      </c>
    </row>
    <row r="371" spans="18:43" ht="11.25" customHeight="1" x14ac:dyDescent="0.25">
      <c r="R371" s="9"/>
      <c r="AI371" s="23"/>
      <c r="AJ371" s="9"/>
      <c r="AK371" s="9"/>
      <c r="AN371" s="98">
        <f t="shared" si="96"/>
        <v>0</v>
      </c>
      <c r="AQ371" s="149"/>
    </row>
    <row r="372" spans="18:43" ht="11.25" customHeight="1" x14ac:dyDescent="0.25">
      <c r="R372" s="9"/>
      <c r="AI372" s="23"/>
      <c r="AJ372" s="9"/>
      <c r="AK372" s="9"/>
      <c r="AN372" s="98">
        <f t="shared" si="96"/>
        <v>0</v>
      </c>
      <c r="AQ372" s="149"/>
    </row>
    <row r="373" spans="18:43" ht="12" x14ac:dyDescent="0.25">
      <c r="R373" s="9"/>
      <c r="AI373" s="23"/>
      <c r="AJ373" s="9"/>
      <c r="AK373" s="9"/>
      <c r="AN373" s="98">
        <f t="shared" si="96"/>
        <v>0</v>
      </c>
    </row>
    <row r="374" spans="18:43" ht="11.25" customHeight="1" x14ac:dyDescent="0.25">
      <c r="R374" s="9"/>
      <c r="AI374" s="23"/>
      <c r="AJ374" s="9"/>
      <c r="AK374" s="9"/>
      <c r="AN374" s="98">
        <f t="shared" si="96"/>
        <v>0</v>
      </c>
      <c r="AQ374" s="149"/>
    </row>
    <row r="375" spans="18:43" ht="11.25" customHeight="1" x14ac:dyDescent="0.25">
      <c r="R375" s="9"/>
      <c r="AI375" s="23"/>
      <c r="AJ375" s="9"/>
      <c r="AK375" s="9"/>
      <c r="AN375" s="98">
        <f t="shared" si="96"/>
        <v>0</v>
      </c>
      <c r="AQ375" s="149"/>
    </row>
    <row r="376" spans="18:43" ht="11.25" customHeight="1" x14ac:dyDescent="0.25">
      <c r="R376" s="9"/>
      <c r="AI376" s="23"/>
      <c r="AJ376" s="9"/>
      <c r="AK376" s="9"/>
      <c r="AN376" s="98">
        <f t="shared" si="96"/>
        <v>0</v>
      </c>
      <c r="AQ376" s="149"/>
    </row>
    <row r="377" spans="18:43" ht="11.25" customHeight="1" x14ac:dyDescent="0.25">
      <c r="R377" s="9"/>
      <c r="AI377" s="23"/>
      <c r="AJ377" s="9"/>
      <c r="AK377" s="9"/>
      <c r="AN377" s="98">
        <f t="shared" si="96"/>
        <v>0</v>
      </c>
      <c r="AQ377" s="149"/>
    </row>
    <row r="378" spans="18:43" ht="11.25" customHeight="1" x14ac:dyDescent="0.25">
      <c r="R378" s="9"/>
      <c r="AI378" s="23"/>
      <c r="AJ378" s="9"/>
      <c r="AK378" s="9"/>
      <c r="AN378" s="98">
        <f t="shared" si="96"/>
        <v>0</v>
      </c>
      <c r="AQ378" s="149"/>
    </row>
    <row r="379" spans="18:43" ht="11.25" customHeight="1" x14ac:dyDescent="0.25">
      <c r="R379" s="9"/>
      <c r="AI379" s="23"/>
      <c r="AJ379" s="9"/>
      <c r="AK379" s="9"/>
      <c r="AN379" s="98">
        <f t="shared" si="96"/>
        <v>0</v>
      </c>
      <c r="AQ379" s="149"/>
    </row>
    <row r="380" spans="18:43" ht="11.25" customHeight="1" x14ac:dyDescent="0.25">
      <c r="R380" s="9"/>
      <c r="AI380" s="23"/>
      <c r="AJ380" s="9"/>
      <c r="AK380" s="9"/>
      <c r="AN380" s="98">
        <f t="shared" si="96"/>
        <v>0</v>
      </c>
      <c r="AQ380" s="149"/>
    </row>
    <row r="381" spans="18:43" ht="11.25" customHeight="1" x14ac:dyDescent="0.25">
      <c r="R381" s="9"/>
      <c r="AI381" s="23"/>
      <c r="AJ381" s="9"/>
      <c r="AK381" s="9"/>
      <c r="AN381" s="98">
        <f t="shared" si="96"/>
        <v>0</v>
      </c>
      <c r="AQ381" s="149"/>
    </row>
    <row r="382" spans="18:43" ht="12" x14ac:dyDescent="0.25">
      <c r="R382" s="9"/>
      <c r="AB382" s="60"/>
      <c r="AI382" s="23"/>
      <c r="AJ382" s="9"/>
      <c r="AK382" s="9"/>
      <c r="AN382" s="98">
        <f t="shared" si="96"/>
        <v>0</v>
      </c>
    </row>
    <row r="383" spans="18:43" ht="11.25" customHeight="1" x14ac:dyDescent="0.25">
      <c r="R383" s="9"/>
      <c r="AI383" s="23"/>
      <c r="AJ383" s="9"/>
      <c r="AK383" s="9"/>
      <c r="AN383" s="98">
        <f t="shared" si="96"/>
        <v>0</v>
      </c>
      <c r="AQ383" s="149"/>
    </row>
    <row r="384" spans="18:43" ht="12" x14ac:dyDescent="0.25">
      <c r="R384" s="9"/>
      <c r="AA384" s="61"/>
      <c r="AI384" s="23"/>
      <c r="AJ384" s="9"/>
      <c r="AK384" s="9"/>
      <c r="AN384" s="98">
        <f t="shared" si="96"/>
        <v>0</v>
      </c>
    </row>
    <row r="385" spans="18:43" ht="11.25" customHeight="1" x14ac:dyDescent="0.25">
      <c r="R385" s="9"/>
      <c r="AI385" s="23"/>
      <c r="AJ385" s="9"/>
      <c r="AK385" s="9"/>
      <c r="AN385" s="98">
        <f t="shared" si="96"/>
        <v>0</v>
      </c>
      <c r="AQ385" s="149"/>
    </row>
    <row r="386" spans="18:43" ht="11.25" customHeight="1" x14ac:dyDescent="0.25">
      <c r="R386" s="9"/>
      <c r="AI386" s="23"/>
      <c r="AJ386" s="9"/>
      <c r="AK386" s="9"/>
      <c r="AN386" s="98">
        <f t="shared" si="96"/>
        <v>0</v>
      </c>
      <c r="AQ386" s="149"/>
    </row>
    <row r="387" spans="18:43" ht="11.25" customHeight="1" x14ac:dyDescent="0.25">
      <c r="R387" s="9"/>
      <c r="AI387" s="23"/>
      <c r="AJ387" s="9"/>
      <c r="AK387" s="9"/>
      <c r="AN387" s="98">
        <f t="shared" si="96"/>
        <v>0</v>
      </c>
      <c r="AQ387" s="149"/>
    </row>
    <row r="388" spans="18:43" ht="11.25" customHeight="1" x14ac:dyDescent="0.25">
      <c r="R388" s="9"/>
      <c r="AI388" s="23"/>
      <c r="AJ388" s="9"/>
      <c r="AK388" s="9"/>
      <c r="AN388" s="98">
        <f t="shared" si="96"/>
        <v>0</v>
      </c>
      <c r="AQ388" s="149"/>
    </row>
    <row r="389" spans="18:43" ht="11.25" customHeight="1" x14ac:dyDescent="0.25">
      <c r="R389" s="9"/>
      <c r="AI389" s="23"/>
      <c r="AJ389" s="9"/>
      <c r="AK389" s="9"/>
      <c r="AN389" s="98">
        <f t="shared" si="96"/>
        <v>0</v>
      </c>
      <c r="AQ389" s="149"/>
    </row>
    <row r="390" spans="18:43" ht="11.25" customHeight="1" x14ac:dyDescent="0.25">
      <c r="R390" s="9"/>
      <c r="AI390" s="23"/>
      <c r="AJ390" s="9"/>
      <c r="AK390" s="9"/>
      <c r="AN390" s="98">
        <f t="shared" si="96"/>
        <v>0</v>
      </c>
      <c r="AQ390" s="149"/>
    </row>
    <row r="391" spans="18:43" ht="11.25" customHeight="1" x14ac:dyDescent="0.25">
      <c r="R391" s="9"/>
      <c r="AI391" s="23"/>
      <c r="AJ391" s="9"/>
      <c r="AK391" s="9"/>
      <c r="AN391" s="98">
        <f t="shared" si="96"/>
        <v>0</v>
      </c>
      <c r="AQ391" s="149"/>
    </row>
    <row r="392" spans="18:43" ht="11.25" customHeight="1" x14ac:dyDescent="0.25">
      <c r="R392" s="9"/>
      <c r="AI392" s="23"/>
      <c r="AJ392" s="9"/>
      <c r="AK392" s="9"/>
      <c r="AN392" s="98">
        <f t="shared" si="96"/>
        <v>0</v>
      </c>
      <c r="AQ392" s="149"/>
    </row>
    <row r="393" spans="18:43" ht="11.25" customHeight="1" x14ac:dyDescent="0.25">
      <c r="R393" s="9"/>
      <c r="AI393" s="23"/>
      <c r="AJ393" s="9"/>
      <c r="AK393" s="9"/>
      <c r="AN393" s="98">
        <f t="shared" si="96"/>
        <v>0</v>
      </c>
      <c r="AQ393" s="149"/>
    </row>
    <row r="394" spans="18:43" ht="11.25" customHeight="1" x14ac:dyDescent="0.25">
      <c r="R394" s="9"/>
      <c r="AI394" s="23"/>
      <c r="AJ394" s="9"/>
      <c r="AK394" s="9"/>
      <c r="AN394" s="98">
        <f t="shared" si="96"/>
        <v>0</v>
      </c>
      <c r="AQ394" s="149"/>
    </row>
    <row r="395" spans="18:43" ht="12" x14ac:dyDescent="0.25">
      <c r="R395" s="9"/>
      <c r="AA395" s="9"/>
      <c r="AI395" s="23"/>
      <c r="AJ395" s="9"/>
      <c r="AK395" s="9"/>
      <c r="AN395" s="98">
        <f t="shared" si="96"/>
        <v>0</v>
      </c>
    </row>
    <row r="396" spans="18:43" ht="11.25" customHeight="1" x14ac:dyDescent="0.25">
      <c r="R396" s="9"/>
      <c r="AI396" s="23"/>
      <c r="AJ396" s="9"/>
      <c r="AK396" s="9"/>
      <c r="AN396" s="98">
        <f t="shared" ref="AN396:AN412" si="97">IF(E396="",0,1)</f>
        <v>0</v>
      </c>
      <c r="AQ396" s="149"/>
    </row>
    <row r="397" spans="18:43" ht="11.25" customHeight="1" x14ac:dyDescent="0.25">
      <c r="R397" s="9"/>
      <c r="AI397" s="23"/>
      <c r="AJ397" s="9"/>
      <c r="AK397" s="9"/>
      <c r="AM397" s="13"/>
      <c r="AN397" s="98">
        <f t="shared" si="97"/>
        <v>0</v>
      </c>
      <c r="AQ397" s="149"/>
    </row>
    <row r="398" spans="18:43" ht="12" x14ac:dyDescent="0.25">
      <c r="R398" s="9"/>
      <c r="AB398" s="9"/>
      <c r="AI398" s="23"/>
      <c r="AJ398" s="9"/>
      <c r="AK398" s="9"/>
      <c r="AM398" s="13"/>
      <c r="AN398" s="98">
        <f t="shared" si="97"/>
        <v>0</v>
      </c>
    </row>
    <row r="399" spans="18:43" ht="11.25" customHeight="1" x14ac:dyDescent="0.25">
      <c r="R399" s="9"/>
      <c r="AI399" s="23"/>
      <c r="AJ399" s="9"/>
      <c r="AK399" s="9"/>
      <c r="AN399" s="98">
        <f t="shared" si="97"/>
        <v>0</v>
      </c>
      <c r="AQ399" s="149"/>
    </row>
    <row r="400" spans="18:43" ht="11.25" customHeight="1" x14ac:dyDescent="0.25">
      <c r="R400" s="9"/>
      <c r="AI400" s="23"/>
      <c r="AJ400" s="9"/>
      <c r="AK400" s="9"/>
      <c r="AN400" s="98">
        <f t="shared" si="97"/>
        <v>0</v>
      </c>
      <c r="AQ400" s="149"/>
    </row>
    <row r="401" spans="18:44" ht="12" x14ac:dyDescent="0.25">
      <c r="R401" s="9"/>
      <c r="AI401" s="23"/>
      <c r="AJ401" s="23"/>
      <c r="AK401" s="23"/>
      <c r="AN401" s="98">
        <f t="shared" si="97"/>
        <v>0</v>
      </c>
    </row>
    <row r="402" spans="18:44" ht="11.25" customHeight="1" x14ac:dyDescent="0.25">
      <c r="R402" s="9"/>
      <c r="AI402" s="23"/>
      <c r="AJ402" s="23"/>
      <c r="AK402" s="23"/>
      <c r="AN402" s="98">
        <f t="shared" si="97"/>
        <v>0</v>
      </c>
      <c r="AR402" s="149"/>
    </row>
    <row r="403" spans="18:44" ht="11.25" customHeight="1" x14ac:dyDescent="0.25">
      <c r="R403" s="9"/>
      <c r="AI403" s="23"/>
      <c r="AJ403" s="9"/>
      <c r="AK403" s="9"/>
      <c r="AN403" s="98">
        <f t="shared" si="97"/>
        <v>0</v>
      </c>
      <c r="AQ403" s="149"/>
    </row>
    <row r="404" spans="18:44" ht="12" x14ac:dyDescent="0.25">
      <c r="R404" s="9"/>
      <c r="AI404" s="23"/>
      <c r="AJ404" s="9"/>
      <c r="AK404" s="9"/>
      <c r="AN404" s="98">
        <f t="shared" si="97"/>
        <v>0</v>
      </c>
    </row>
    <row r="405" spans="18:44" ht="11.25" customHeight="1" x14ac:dyDescent="0.25">
      <c r="R405" s="9"/>
      <c r="AN405" s="98">
        <f t="shared" si="97"/>
        <v>0</v>
      </c>
    </row>
    <row r="406" spans="18:44" ht="11.25" customHeight="1" x14ac:dyDescent="0.25">
      <c r="R406" s="9"/>
      <c r="AN406" s="98">
        <f t="shared" si="97"/>
        <v>0</v>
      </c>
    </row>
    <row r="407" spans="18:44" ht="11.25" customHeight="1" x14ac:dyDescent="0.25">
      <c r="R407" s="9"/>
      <c r="AN407" s="98">
        <f t="shared" si="97"/>
        <v>0</v>
      </c>
    </row>
    <row r="408" spans="18:44" ht="11.25" customHeight="1" x14ac:dyDescent="0.25">
      <c r="R408" s="9"/>
      <c r="AN408" s="98">
        <f t="shared" si="97"/>
        <v>0</v>
      </c>
    </row>
    <row r="409" spans="18:44" ht="11.25" customHeight="1" x14ac:dyDescent="0.25">
      <c r="R409" s="9"/>
      <c r="AN409" s="98">
        <f t="shared" si="97"/>
        <v>0</v>
      </c>
    </row>
    <row r="410" spans="18:44" ht="11.25" customHeight="1" x14ac:dyDescent="0.25">
      <c r="R410" s="9"/>
      <c r="AN410" s="98">
        <f t="shared" si="97"/>
        <v>0</v>
      </c>
    </row>
    <row r="411" spans="18:44" ht="11.25" customHeight="1" x14ac:dyDescent="0.25">
      <c r="R411" s="9"/>
      <c r="AN411" s="98">
        <f t="shared" si="97"/>
        <v>0</v>
      </c>
    </row>
    <row r="412" spans="18:44" ht="11.25" customHeight="1" x14ac:dyDescent="0.25">
      <c r="R412" s="9"/>
      <c r="AN412" s="98">
        <f t="shared" si="97"/>
        <v>0</v>
      </c>
    </row>
    <row r="413" spans="18:44" ht="11.25" customHeight="1" x14ac:dyDescent="0.25">
      <c r="R413" s="9"/>
    </row>
    <row r="414" spans="18:44" ht="11.25" customHeight="1" x14ac:dyDescent="0.25">
      <c r="R414" s="9"/>
    </row>
    <row r="415" spans="18:44" ht="11.25" customHeight="1" x14ac:dyDescent="0.25">
      <c r="R415" s="9"/>
    </row>
    <row r="416" spans="18:44" ht="11.25" customHeight="1" x14ac:dyDescent="0.25">
      <c r="R416" s="9"/>
    </row>
    <row r="417" spans="18:18" ht="11.25" customHeight="1" x14ac:dyDescent="0.25">
      <c r="R417" s="9"/>
    </row>
    <row r="418" spans="18:18" ht="11.25" customHeight="1" x14ac:dyDescent="0.25">
      <c r="R418" s="9"/>
    </row>
    <row r="419" spans="18:18" ht="11.25" customHeight="1" x14ac:dyDescent="0.25">
      <c r="R419" s="9"/>
    </row>
    <row r="420" spans="18:18" ht="11.25" customHeight="1" x14ac:dyDescent="0.25">
      <c r="R420" s="9"/>
    </row>
    <row r="421" spans="18:18" ht="11.25" customHeight="1" x14ac:dyDescent="0.25">
      <c r="R421" s="9"/>
    </row>
    <row r="422" spans="18:18" ht="11.25" customHeight="1" x14ac:dyDescent="0.25">
      <c r="R422" s="9"/>
    </row>
    <row r="423" spans="18:18" ht="11.25" customHeight="1" x14ac:dyDescent="0.25">
      <c r="R423" s="9"/>
    </row>
    <row r="424" spans="18:18" ht="11.25" customHeight="1" x14ac:dyDescent="0.25">
      <c r="R424" s="9"/>
    </row>
    <row r="425" spans="18:18" ht="11.25" customHeight="1" x14ac:dyDescent="0.25">
      <c r="R425" s="9"/>
    </row>
    <row r="426" spans="18:18" ht="11.25" customHeight="1" x14ac:dyDescent="0.25">
      <c r="R426" s="9"/>
    </row>
    <row r="427" spans="18:18" ht="11.25" customHeight="1" x14ac:dyDescent="0.25">
      <c r="R427" s="9"/>
    </row>
    <row r="428" spans="18:18" ht="11.25" customHeight="1" x14ac:dyDescent="0.25">
      <c r="R428" s="9"/>
    </row>
    <row r="429" spans="18:18" ht="11.25" customHeight="1" x14ac:dyDescent="0.25">
      <c r="R429" s="9"/>
    </row>
    <row r="430" spans="18:18" ht="11.25" customHeight="1" x14ac:dyDescent="0.25">
      <c r="R430" s="9"/>
    </row>
    <row r="431" spans="18:18" ht="11.25" customHeight="1" x14ac:dyDescent="0.25">
      <c r="R431" s="9"/>
    </row>
    <row r="432" spans="18:18" ht="11.25" customHeight="1" x14ac:dyDescent="0.25">
      <c r="R432" s="9"/>
    </row>
    <row r="433" spans="18:18" ht="11.25" customHeight="1" x14ac:dyDescent="0.25">
      <c r="R433" s="9"/>
    </row>
    <row r="434" spans="18:18" ht="11.25" customHeight="1" x14ac:dyDescent="0.25">
      <c r="R434" s="9"/>
    </row>
    <row r="435" spans="18:18" ht="11.25" customHeight="1" x14ac:dyDescent="0.25">
      <c r="R435" s="9"/>
    </row>
    <row r="436" spans="18:18" ht="11.25" customHeight="1" x14ac:dyDescent="0.25">
      <c r="R436" s="9"/>
    </row>
    <row r="437" spans="18:18" ht="11.25" customHeight="1" x14ac:dyDescent="0.25">
      <c r="R437" s="9"/>
    </row>
    <row r="438" spans="18:18" ht="11.25" customHeight="1" x14ac:dyDescent="0.25">
      <c r="R438" s="9"/>
    </row>
    <row r="439" spans="18:18" ht="11.25" customHeight="1" x14ac:dyDescent="0.25">
      <c r="R439" s="9"/>
    </row>
    <row r="440" spans="18:18" ht="11.25" customHeight="1" x14ac:dyDescent="0.25">
      <c r="R440" s="9"/>
    </row>
    <row r="441" spans="18:18" ht="11.25" customHeight="1" x14ac:dyDescent="0.25">
      <c r="R441" s="9"/>
    </row>
    <row r="442" spans="18:18" ht="11.25" customHeight="1" x14ac:dyDescent="0.25">
      <c r="R442" s="9"/>
    </row>
    <row r="443" spans="18:18" ht="11.25" customHeight="1" x14ac:dyDescent="0.25">
      <c r="R443" s="9"/>
    </row>
    <row r="444" spans="18:18" ht="11.25" customHeight="1" x14ac:dyDescent="0.25">
      <c r="R444" s="9"/>
    </row>
    <row r="445" spans="18:18" ht="11.25" customHeight="1" x14ac:dyDescent="0.25">
      <c r="R445" s="9"/>
    </row>
    <row r="446" spans="18:18" ht="11.25" customHeight="1" x14ac:dyDescent="0.25">
      <c r="R446" s="9"/>
    </row>
    <row r="447" spans="18:18" ht="11.25" customHeight="1" x14ac:dyDescent="0.25">
      <c r="R447" s="9"/>
    </row>
    <row r="448" spans="18:18" ht="11.25" customHeight="1" x14ac:dyDescent="0.25">
      <c r="R448" s="9"/>
    </row>
    <row r="449" spans="18:18" ht="11.25" customHeight="1" x14ac:dyDescent="0.25">
      <c r="R449" s="9"/>
    </row>
    <row r="450" spans="18:18" ht="11.25" customHeight="1" x14ac:dyDescent="0.25">
      <c r="R450" s="9"/>
    </row>
    <row r="451" spans="18:18" ht="11.25" customHeight="1" x14ac:dyDescent="0.25">
      <c r="R451" s="9"/>
    </row>
    <row r="452" spans="18:18" ht="11.25" customHeight="1" x14ac:dyDescent="0.25">
      <c r="R452" s="9"/>
    </row>
    <row r="453" spans="18:18" ht="11.25" customHeight="1" x14ac:dyDescent="0.25">
      <c r="R453" s="9"/>
    </row>
    <row r="454" spans="18:18" ht="11.25" customHeight="1" x14ac:dyDescent="0.25">
      <c r="R454" s="9"/>
    </row>
    <row r="455" spans="18:18" ht="11.25" customHeight="1" x14ac:dyDescent="0.25">
      <c r="R455" s="9"/>
    </row>
    <row r="456" spans="18:18" ht="11.25" customHeight="1" x14ac:dyDescent="0.25">
      <c r="R456" s="9"/>
    </row>
    <row r="457" spans="18:18" ht="11.25" customHeight="1" x14ac:dyDescent="0.25">
      <c r="R457" s="9"/>
    </row>
    <row r="458" spans="18:18" ht="11.25" customHeight="1" x14ac:dyDescent="0.25">
      <c r="R458" s="9"/>
    </row>
    <row r="459" spans="18:18" ht="11.25" customHeight="1" x14ac:dyDescent="0.25">
      <c r="R459" s="9"/>
    </row>
    <row r="460" spans="18:18" ht="11.25" customHeight="1" x14ac:dyDescent="0.25">
      <c r="R460" s="9"/>
    </row>
    <row r="461" spans="18:18" ht="11.25" customHeight="1" x14ac:dyDescent="0.25">
      <c r="R461" s="9"/>
    </row>
    <row r="462" spans="18:18" ht="11.25" customHeight="1" x14ac:dyDescent="0.25">
      <c r="R462" s="9"/>
    </row>
    <row r="463" spans="18:18" ht="11.25" customHeight="1" x14ac:dyDescent="0.25">
      <c r="R463" s="9"/>
    </row>
    <row r="464" spans="18:18" ht="11.25" customHeight="1" x14ac:dyDescent="0.25">
      <c r="R464" s="9"/>
    </row>
    <row r="465" spans="18:18" ht="11.25" customHeight="1" x14ac:dyDescent="0.25">
      <c r="R465" s="9"/>
    </row>
    <row r="466" spans="18:18" ht="11.25" customHeight="1" x14ac:dyDescent="0.25">
      <c r="R466" s="9"/>
    </row>
    <row r="467" spans="18:18" ht="11.25" customHeight="1" x14ac:dyDescent="0.25">
      <c r="R467" s="9"/>
    </row>
    <row r="468" spans="18:18" ht="11.25" customHeight="1" x14ac:dyDescent="0.25">
      <c r="R468" s="9"/>
    </row>
    <row r="469" spans="18:18" ht="11.25" customHeight="1" x14ac:dyDescent="0.25">
      <c r="R469" s="9"/>
    </row>
    <row r="470" spans="18:18" ht="11.25" customHeight="1" x14ac:dyDescent="0.25">
      <c r="R470" s="9"/>
    </row>
    <row r="471" spans="18:18" ht="11.25" customHeight="1" x14ac:dyDescent="0.25">
      <c r="R471" s="9"/>
    </row>
    <row r="472" spans="18:18" ht="11.25" customHeight="1" x14ac:dyDescent="0.25">
      <c r="R472" s="9"/>
    </row>
    <row r="473" spans="18:18" ht="11.25" customHeight="1" x14ac:dyDescent="0.25">
      <c r="R473" s="9"/>
    </row>
    <row r="474" spans="18:18" ht="11.25" customHeight="1" x14ac:dyDescent="0.25">
      <c r="R474" s="9"/>
    </row>
    <row r="475" spans="18:18" ht="11.25" customHeight="1" x14ac:dyDescent="0.25">
      <c r="R475" s="9"/>
    </row>
    <row r="476" spans="18:18" ht="11.25" customHeight="1" x14ac:dyDescent="0.25">
      <c r="R476" s="9"/>
    </row>
    <row r="477" spans="18:18" ht="11.25" customHeight="1" x14ac:dyDescent="0.25">
      <c r="R477" s="9"/>
    </row>
    <row r="478" spans="18:18" ht="11.25" customHeight="1" x14ac:dyDescent="0.25">
      <c r="R478" s="9"/>
    </row>
    <row r="479" spans="18:18" ht="11.25" customHeight="1" x14ac:dyDescent="0.25">
      <c r="R479" s="9"/>
    </row>
    <row r="480" spans="18:18" ht="11.25" customHeight="1" x14ac:dyDescent="0.25">
      <c r="R480" s="9"/>
    </row>
    <row r="481" spans="18:18" ht="11.25" customHeight="1" x14ac:dyDescent="0.25">
      <c r="R481" s="9"/>
    </row>
    <row r="482" spans="18:18" ht="11.25" customHeight="1" x14ac:dyDescent="0.25">
      <c r="R482" s="9"/>
    </row>
    <row r="483" spans="18:18" ht="11.25" customHeight="1" x14ac:dyDescent="0.25">
      <c r="R483" s="9"/>
    </row>
    <row r="484" spans="18:18" ht="11.25" customHeight="1" x14ac:dyDescent="0.25">
      <c r="R484" s="9"/>
    </row>
    <row r="485" spans="18:18" ht="11.25" customHeight="1" x14ac:dyDescent="0.25">
      <c r="R485" s="9"/>
    </row>
    <row r="486" spans="18:18" ht="11.25" customHeight="1" x14ac:dyDescent="0.25">
      <c r="R486" s="9"/>
    </row>
    <row r="487" spans="18:18" ht="11.25" customHeight="1" x14ac:dyDescent="0.25">
      <c r="R487" s="9"/>
    </row>
    <row r="488" spans="18:18" ht="11.25" customHeight="1" x14ac:dyDescent="0.25">
      <c r="R488" s="9"/>
    </row>
    <row r="489" spans="18:18" ht="11.25" customHeight="1" x14ac:dyDescent="0.25">
      <c r="R489" s="9"/>
    </row>
    <row r="490" spans="18:18" ht="11.25" customHeight="1" x14ac:dyDescent="0.25">
      <c r="R490" s="9"/>
    </row>
    <row r="491" spans="18:18" ht="11.25" customHeight="1" x14ac:dyDescent="0.25">
      <c r="R491" s="9"/>
    </row>
    <row r="492" spans="18:18" ht="11.25" customHeight="1" x14ac:dyDescent="0.25">
      <c r="R492" s="9"/>
    </row>
    <row r="493" spans="18:18" ht="11.25" customHeight="1" x14ac:dyDescent="0.25">
      <c r="R493" s="9"/>
    </row>
    <row r="494" spans="18:18" ht="11.25" customHeight="1" x14ac:dyDescent="0.25">
      <c r="R494" s="9"/>
    </row>
    <row r="495" spans="18:18" ht="11.25" customHeight="1" x14ac:dyDescent="0.25">
      <c r="R495" s="9"/>
    </row>
    <row r="496" spans="18:18" ht="11.25" customHeight="1" x14ac:dyDescent="0.25">
      <c r="R496" s="9"/>
    </row>
    <row r="497" spans="18:18" ht="11.25" customHeight="1" x14ac:dyDescent="0.25">
      <c r="R497" s="9"/>
    </row>
    <row r="498" spans="18:18" ht="11.25" customHeight="1" x14ac:dyDescent="0.25">
      <c r="R498" s="9"/>
    </row>
    <row r="499" spans="18:18" ht="11.25" customHeight="1" x14ac:dyDescent="0.25">
      <c r="R499" s="9"/>
    </row>
    <row r="500" spans="18:18" ht="11.25" customHeight="1" x14ac:dyDescent="0.25">
      <c r="R500" s="9"/>
    </row>
    <row r="501" spans="18:18" ht="11.25" customHeight="1" x14ac:dyDescent="0.25">
      <c r="R501" s="9"/>
    </row>
    <row r="502" spans="18:18" ht="11.25" customHeight="1" x14ac:dyDescent="0.25">
      <c r="R502" s="9"/>
    </row>
    <row r="503" spans="18:18" ht="11.25" customHeight="1" x14ac:dyDescent="0.25">
      <c r="R503" s="9"/>
    </row>
    <row r="504" spans="18:18" ht="11.25" customHeight="1" x14ac:dyDescent="0.25">
      <c r="R504" s="9"/>
    </row>
  </sheetData>
  <sheetProtection algorithmName="SHA-512" hashValue="+4r2qeZpll0ufZMXf1Jn2PdVUtZ/F1qWnrx1FnqdBug8pMB3JyKmyZLNBMfdE8VH6xKlpa4pEs9CPxeEU9dGPQ==" saltValue="Xda/XqNTl5JyAQ6EYSzwwA==" spinCount="100000" sheet="1" objects="1" scenarios="1"/>
  <dataConsolidate/>
  <mergeCells count="27">
    <mergeCell ref="T4:U4"/>
    <mergeCell ref="R4:S4"/>
    <mergeCell ref="B1:H1"/>
    <mergeCell ref="C8:D8"/>
    <mergeCell ref="C7:D7"/>
    <mergeCell ref="F8:I8"/>
    <mergeCell ref="E3:F3"/>
    <mergeCell ref="E4:F4"/>
    <mergeCell ref="I3:J3"/>
    <mergeCell ref="I4:J4"/>
    <mergeCell ref="I5:J5"/>
    <mergeCell ref="I6:J6"/>
    <mergeCell ref="T8:T11"/>
    <mergeCell ref="K5:K11"/>
    <mergeCell ref="B7:B11"/>
    <mergeCell ref="C10:G10"/>
    <mergeCell ref="I7:J7"/>
    <mergeCell ref="P1:P11"/>
    <mergeCell ref="Q1:Q11"/>
    <mergeCell ref="R8:R11"/>
    <mergeCell ref="S8:S11"/>
    <mergeCell ref="L1:N1"/>
    <mergeCell ref="U8:U11"/>
    <mergeCell ref="AH5:AI5"/>
    <mergeCell ref="AH6:AI6"/>
    <mergeCell ref="Z82:Z84"/>
    <mergeCell ref="AA82:AA84"/>
  </mergeCells>
  <conditionalFormatting sqref="E3:F6">
    <cfRule type="expression" dxfId="94" priority="133" stopIfTrue="1">
      <formula>E3&gt;0</formula>
    </cfRule>
  </conditionalFormatting>
  <conditionalFormatting sqref="AP13">
    <cfRule type="containsText" dxfId="93" priority="112" operator="containsText" text="U hebt nog niet alle gegevens in de rij    ">
      <formula>NOT(ISERROR(SEARCH("U hebt nog niet alle gegevens in de rij				",AP13)))</formula>
    </cfRule>
  </conditionalFormatting>
  <conditionalFormatting sqref="AL12:AL312">
    <cfRule type="cellIs" dxfId="92" priority="91" operator="equal">
      <formula>"U hebt nog niet alle gegevens in de rij ingevuld?"</formula>
    </cfRule>
  </conditionalFormatting>
  <conditionalFormatting sqref="AM6">
    <cfRule type="expression" dxfId="91" priority="64">
      <formula>$AM$6&gt;0.5</formula>
    </cfRule>
  </conditionalFormatting>
  <conditionalFormatting sqref="AM3">
    <cfRule type="expression" dxfId="90" priority="56">
      <formula>$AM$3&gt;1</formula>
    </cfRule>
  </conditionalFormatting>
  <conditionalFormatting sqref="AL3">
    <cfRule type="expression" dxfId="89" priority="47">
      <formula>$AM$3&lt;1</formula>
    </cfRule>
    <cfRule type="expression" dxfId="88" priority="48">
      <formula>$AM$3&gt;0</formula>
    </cfRule>
  </conditionalFormatting>
  <conditionalFormatting sqref="S12:S312">
    <cfRule type="expression" dxfId="87" priority="15">
      <formula>IF(K12&lt;1,0,0)</formula>
    </cfRule>
    <cfRule type="expression" dxfId="86" priority="37">
      <formula>IF(Q12&gt;0,1*(IF(S12&gt;1000,S12,0)))</formula>
    </cfRule>
  </conditionalFormatting>
  <conditionalFormatting sqref="Q12:Q313">
    <cfRule type="expression" dxfId="85" priority="138">
      <formula>IF(#REF!&gt;1,0,S12)</formula>
    </cfRule>
  </conditionalFormatting>
  <conditionalFormatting sqref="AM5">
    <cfRule type="expression" dxfId="84" priority="142">
      <formula>#REF!&gt;0.5</formula>
    </cfRule>
  </conditionalFormatting>
  <conditionalFormatting sqref="A12:A312">
    <cfRule type="expression" dxfId="83" priority="36">
      <formula>E12&gt;0</formula>
    </cfRule>
  </conditionalFormatting>
  <conditionalFormatting sqref="P12:P312">
    <cfRule type="expression" dxfId="82" priority="35">
      <formula>IF(K12="KWBN",1,0*IF(K12="SGWB",1,0*IF(K12="Le Champion",1,0)))</formula>
    </cfRule>
  </conditionalFormatting>
  <conditionalFormatting sqref="U12:U312">
    <cfRule type="expression" dxfId="81" priority="34">
      <formula>IF(P12=1,1,0*(AND(IF(S12&gt;1000,S12,0))))</formula>
    </cfRule>
  </conditionalFormatting>
  <conditionalFormatting sqref="E12:E312">
    <cfRule type="expression" dxfId="80" priority="31">
      <formula>IF(E12&lt;2,0,0)</formula>
    </cfRule>
  </conditionalFormatting>
  <conditionalFormatting sqref="B7">
    <cfRule type="expression" dxfId="79" priority="144">
      <formula>#REF!&gt;0.5</formula>
    </cfRule>
  </conditionalFormatting>
  <conditionalFormatting sqref="I3:J6">
    <cfRule type="expression" dxfId="78" priority="28" stopIfTrue="1">
      <formula>I3&gt;0</formula>
    </cfRule>
  </conditionalFormatting>
  <conditionalFormatting sqref="T4">
    <cfRule type="expression" dxfId="77" priority="26">
      <formula>T4&gt;4</formula>
    </cfRule>
  </conditionalFormatting>
  <conditionalFormatting sqref="R12:R312">
    <cfRule type="expression" dxfId="76" priority="14">
      <formula>IF(K12&lt;1,0,0)</formula>
    </cfRule>
    <cfRule type="expression" dxfId="75" priority="23">
      <formula>R12&gt;0</formula>
    </cfRule>
  </conditionalFormatting>
  <conditionalFormatting sqref="B12:B312">
    <cfRule type="expression" dxfId="74" priority="16">
      <formula>B12="N"</formula>
    </cfRule>
    <cfRule type="expression" dxfId="73" priority="17">
      <formula>B12="V"</formula>
    </cfRule>
  </conditionalFormatting>
  <conditionalFormatting sqref="T12:T312">
    <cfRule type="expression" dxfId="72" priority="152">
      <formula>IF(B12="V",$Y$1:$Y$2)</formula>
    </cfRule>
  </conditionalFormatting>
  <conditionalFormatting sqref="R4">
    <cfRule type="expression" dxfId="71" priority="155">
      <formula>T4&gt;1</formula>
    </cfRule>
  </conditionalFormatting>
  <conditionalFormatting sqref="C7:C8">
    <cfRule type="expression" dxfId="70" priority="156">
      <formula>$E$7&gt;1</formula>
    </cfRule>
  </conditionalFormatting>
  <conditionalFormatting sqref="F8">
    <cfRule type="expression" dxfId="69" priority="1">
      <formula>T4&gt;1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&amp;R&amp;10Bladnr. &amp;P</oddHeader>
    <oddFooter>&amp;L&amp;"Times New Roman,Standaard"Printdatum: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1" id="{637820DA-70B5-4381-992E-6E7A7B1AFA46}">
            <xm:f>IF(B12="N",Organisatie!$E$15,0)</xm:f>
            <x14:dxf/>
          </x14:cfRule>
          <xm:sqref>T12:T312</xm:sqref>
        </x14:conditionalFormatting>
        <x14:conditionalFormatting xmlns:xm="http://schemas.microsoft.com/office/excel/2006/main">
          <x14:cfRule type="expression" priority="4" id="{23A1AEF1-5D5E-49CB-8DC4-2FCBC7C8F107}">
            <xm:f>IF(T4&gt;1,Organisatie!$E$11,0)</xm:f>
            <x14:dxf>
              <font>
                <b/>
                <i/>
                <color rgb="FFC00000"/>
              </font>
            </x14:dxf>
          </x14:cfRule>
          <xm:sqref>E7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autoPageBreaks="0"/>
  </sheetPr>
  <dimension ref="A1:BQ504"/>
  <sheetViews>
    <sheetView showGridLines="0" showZeros="0" workbookViewId="0">
      <pane xSplit="1" ySplit="1" topLeftCell="B16" activePane="bottomRight" state="frozenSplit"/>
      <selection pane="topRight" activeCell="B1" sqref="B1"/>
      <selection pane="bottomLeft" activeCell="D12" sqref="D12"/>
      <selection pane="bottomRight" activeCell="B2" sqref="B2"/>
    </sheetView>
  </sheetViews>
  <sheetFormatPr defaultColWidth="9.09765625" defaultRowHeight="11.25" customHeight="1" x14ac:dyDescent="0.25"/>
  <cols>
    <col min="1" max="1" width="3.69921875" style="9" bestFit="1" customWidth="1"/>
    <col min="2" max="2" width="9.296875" style="9" customWidth="1"/>
    <col min="3" max="3" width="9" style="9" customWidth="1"/>
    <col min="4" max="4" width="9.69921875" style="9" customWidth="1"/>
    <col min="5" max="5" width="11.69921875" style="9" customWidth="1"/>
    <col min="6" max="6" width="8.8984375" style="11" customWidth="1"/>
    <col min="7" max="7" width="14.69921875" style="9" customWidth="1"/>
    <col min="8" max="8" width="8" style="9" customWidth="1"/>
    <col min="9" max="9" width="13.09765625" style="9" customWidth="1"/>
    <col min="10" max="10" width="8.09765625" style="9" customWidth="1"/>
    <col min="11" max="11" width="11.59765625" style="9" customWidth="1"/>
    <col min="12" max="14" width="3.69921875" style="9" hidden="1" customWidth="1"/>
    <col min="15" max="15" width="3.69921875" style="146" hidden="1" customWidth="1"/>
    <col min="16" max="16" width="3.69921875" style="9" hidden="1" customWidth="1"/>
    <col min="17" max="17" width="3.69921875" style="149" hidden="1" customWidth="1"/>
    <col min="18" max="18" width="7.8984375" style="146" customWidth="1"/>
    <col min="19" max="19" width="9" style="21" customWidth="1"/>
    <col min="20" max="20" width="7.59765625" style="21" customWidth="1"/>
    <col min="21" max="21" width="6.296875" style="21" customWidth="1"/>
    <col min="22" max="22" width="1.69921875" style="9" customWidth="1"/>
    <col min="23" max="23" width="7.69921875" style="9" hidden="1" customWidth="1"/>
    <col min="24" max="24" width="7.69921875" style="23" hidden="1" customWidth="1"/>
    <col min="25" max="25" width="11.69921875" style="23" hidden="1" customWidth="1"/>
    <col min="26" max="26" width="13.59765625" style="23" hidden="1" customWidth="1"/>
    <col min="27" max="27" width="11.69921875" style="23" hidden="1" customWidth="1"/>
    <col min="28" max="28" width="3.69921875" style="23" hidden="1" customWidth="1"/>
    <col min="29" max="29" width="19.296875" style="23" hidden="1" customWidth="1"/>
    <col min="30" max="30" width="5.59765625" style="23" hidden="1" customWidth="1"/>
    <col min="31" max="34" width="11.69921875" style="23" hidden="1" customWidth="1"/>
    <col min="35" max="35" width="11.69921875" style="9" hidden="1" customWidth="1"/>
    <col min="36" max="37" width="9.59765625" style="13" hidden="1" customWidth="1"/>
    <col min="38" max="38" width="32.59765625" style="40" customWidth="1"/>
    <col min="39" max="39" width="9" style="9" hidden="1" customWidth="1"/>
    <col min="40" max="40" width="9.09765625" style="98" hidden="1" customWidth="1"/>
    <col min="41" max="41" width="16.69921875" style="9" hidden="1" customWidth="1"/>
    <col min="42" max="42" width="30.296875" style="9" hidden="1" customWidth="1"/>
    <col min="43" max="44" width="9.09765625" style="9" customWidth="1"/>
    <col min="45" max="46" width="9.09765625" style="9"/>
    <col min="47" max="47" width="9.09765625" style="18"/>
    <col min="48" max="48" width="9.09765625" style="20"/>
    <col min="49" max="50" width="9.09765625" style="9"/>
    <col min="51" max="51" width="15.59765625" style="9" customWidth="1"/>
    <col min="52" max="53" width="9.09765625" style="9" customWidth="1"/>
    <col min="54" max="16384" width="9.09765625" style="9"/>
  </cols>
  <sheetData>
    <row r="1" spans="1:69" s="1" customFormat="1" ht="18" customHeight="1" x14ac:dyDescent="0.2">
      <c r="B1" s="281" t="s">
        <v>74</v>
      </c>
      <c r="C1" s="282"/>
      <c r="D1" s="282"/>
      <c r="E1" s="282"/>
      <c r="F1" s="282"/>
      <c r="G1" s="282"/>
      <c r="H1" s="282"/>
      <c r="I1" s="2" t="s">
        <v>6</v>
      </c>
      <c r="J1" s="3">
        <f>Organisatie!E7</f>
        <v>45089</v>
      </c>
      <c r="L1" s="275"/>
      <c r="M1" s="276"/>
      <c r="N1" s="276"/>
      <c r="P1" s="267" t="s">
        <v>169</v>
      </c>
      <c r="Q1" s="269" t="s">
        <v>148</v>
      </c>
      <c r="S1" s="21"/>
      <c r="T1" s="22"/>
      <c r="X1" s="21" t="s">
        <v>193</v>
      </c>
      <c r="Y1" s="84">
        <f>IF(Organisatie!E14,1,0)</f>
        <v>1</v>
      </c>
      <c r="Z1" s="21" t="s">
        <v>149</v>
      </c>
      <c r="AA1" s="84">
        <f>Organisatie!E16</f>
        <v>1</v>
      </c>
      <c r="AM1" s="8"/>
      <c r="AN1" s="97"/>
      <c r="AP1" s="5"/>
      <c r="AU1" s="40"/>
      <c r="AV1" s="9"/>
      <c r="AX1" s="85"/>
      <c r="AY1" s="86"/>
      <c r="BA1" s="4"/>
      <c r="BB1" s="5"/>
      <c r="BC1" s="85"/>
      <c r="BD1" s="85"/>
      <c r="BE1" s="85"/>
      <c r="BF1" s="85"/>
      <c r="BO1" s="6"/>
      <c r="BP1" s="6"/>
      <c r="BQ1" s="7"/>
    </row>
    <row r="2" spans="1:69" ht="12.65" customHeight="1" x14ac:dyDescent="0.25">
      <c r="F2" s="10" t="s">
        <v>152</v>
      </c>
      <c r="G2" s="12"/>
      <c r="J2" s="10" t="s">
        <v>101</v>
      </c>
      <c r="P2" s="268"/>
      <c r="Q2" s="268"/>
      <c r="R2" s="9"/>
      <c r="T2" s="147"/>
      <c r="U2" s="9"/>
      <c r="X2" s="21" t="s">
        <v>194</v>
      </c>
      <c r="Y2" s="84">
        <v>0</v>
      </c>
      <c r="Z2" s="21" t="s">
        <v>195</v>
      </c>
      <c r="AA2" s="31">
        <v>0</v>
      </c>
      <c r="AB2" s="9"/>
      <c r="AC2" s="9"/>
      <c r="AD2" s="9"/>
      <c r="AE2" s="9"/>
      <c r="AF2" s="9"/>
      <c r="AG2" s="9"/>
      <c r="AH2" s="9"/>
      <c r="AJ2" s="9"/>
      <c r="AK2" s="9"/>
      <c r="AL2" s="9"/>
      <c r="AM2" s="18"/>
      <c r="AP2" s="19"/>
      <c r="AU2" s="87"/>
      <c r="AV2" s="9"/>
      <c r="AW2" s="23"/>
      <c r="AX2" s="11"/>
      <c r="AY2" s="11"/>
      <c r="AZ2" s="14"/>
      <c r="BA2" s="15"/>
      <c r="BB2" s="16"/>
      <c r="BC2" s="14"/>
      <c r="BD2" s="14"/>
      <c r="BE2" s="14"/>
      <c r="BF2" s="14"/>
      <c r="BO2" s="13"/>
      <c r="BP2" s="13"/>
      <c r="BQ2" s="17"/>
    </row>
    <row r="3" spans="1:69" ht="12.65" customHeight="1" x14ac:dyDescent="0.25">
      <c r="D3" s="21" t="s">
        <v>174</v>
      </c>
      <c r="E3" s="265">
        <f>IF('School + contact adres'!D23="O",'School + contact adres'!C4,0)</f>
        <v>0</v>
      </c>
      <c r="F3" s="266"/>
      <c r="G3" s="82"/>
      <c r="H3" s="21" t="s">
        <v>178</v>
      </c>
      <c r="I3" s="265">
        <f>IF('School + contact adres'!D23="O",'School + contact adres'!C11,0)</f>
        <v>0</v>
      </c>
      <c r="J3" s="266"/>
      <c r="K3" s="149"/>
      <c r="M3" s="149"/>
      <c r="N3" s="149"/>
      <c r="P3" s="268"/>
      <c r="Q3" s="268"/>
      <c r="R3" s="9"/>
      <c r="T3" s="149"/>
      <c r="U3" s="9"/>
      <c r="X3" s="21"/>
      <c r="Z3" s="9"/>
      <c r="AA3" s="9"/>
      <c r="AB3" s="9"/>
      <c r="AC3" s="9"/>
      <c r="AD3" s="9"/>
      <c r="AE3" s="9"/>
      <c r="AF3" s="9"/>
      <c r="AG3" s="9"/>
      <c r="AH3" s="9"/>
      <c r="AJ3" s="9"/>
      <c r="AK3" s="9"/>
      <c r="AL3" s="13" t="s">
        <v>136</v>
      </c>
      <c r="AM3" s="25"/>
      <c r="AU3" s="40"/>
      <c r="AV3" s="9"/>
      <c r="AW3" s="23"/>
      <c r="AX3" s="117"/>
      <c r="AY3" s="11"/>
      <c r="BB3" s="16"/>
      <c r="BC3" s="14"/>
      <c r="BD3" s="14"/>
      <c r="BE3" s="14"/>
      <c r="BF3" s="14"/>
      <c r="BG3" s="23"/>
    </row>
    <row r="4" spans="1:69" ht="12.65" customHeight="1" x14ac:dyDescent="0.2">
      <c r="D4" s="21" t="s">
        <v>175</v>
      </c>
      <c r="E4" s="265">
        <f>IF('School + contact adres'!D23="O",'School + contact adres'!C5,0)</f>
        <v>0</v>
      </c>
      <c r="F4" s="266"/>
      <c r="G4" s="82"/>
      <c r="H4" s="21" t="s">
        <v>179</v>
      </c>
      <c r="I4" s="265">
        <f>IF('School + contact adres'!D23="O",'School + contact adres'!C12,0)</f>
        <v>0</v>
      </c>
      <c r="J4" s="266"/>
      <c r="P4" s="268"/>
      <c r="Q4" s="268"/>
      <c r="R4" s="279" t="s">
        <v>200</v>
      </c>
      <c r="S4" s="280"/>
      <c r="T4" s="277">
        <f>SUM(Organisatie!E15*J316)-SUM(T313,U313)</f>
        <v>0</v>
      </c>
      <c r="U4" s="27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J4" s="9"/>
      <c r="AK4" s="9"/>
      <c r="AL4" s="9"/>
      <c r="AM4" s="25"/>
      <c r="AU4" s="88"/>
      <c r="AV4" s="9"/>
      <c r="AW4" s="23"/>
      <c r="AX4" s="117"/>
      <c r="AY4" s="11"/>
      <c r="AZ4" s="14"/>
      <c r="BA4" s="11"/>
      <c r="BB4" s="26"/>
      <c r="BC4" s="14"/>
      <c r="BD4" s="14"/>
      <c r="BE4" s="14"/>
      <c r="BF4" s="14"/>
      <c r="BG4" s="23"/>
      <c r="BI4" s="13"/>
      <c r="BJ4" s="13"/>
      <c r="BK4" s="13"/>
      <c r="BL4" s="27"/>
      <c r="BM4" s="23"/>
      <c r="BN4" s="23"/>
    </row>
    <row r="5" spans="1:69" ht="12.65" customHeight="1" x14ac:dyDescent="0.2">
      <c r="D5" s="21" t="s">
        <v>176</v>
      </c>
      <c r="E5" s="37">
        <f>IF('School + contact adres'!D23="O",'School + contact adres'!C6,0)</f>
        <v>0</v>
      </c>
      <c r="F5" s="37">
        <f>IF('School + contact adres'!D23="O",'School + contact adres'!D6,0)</f>
        <v>0</v>
      </c>
      <c r="G5" s="82"/>
      <c r="H5" s="21" t="s">
        <v>180</v>
      </c>
      <c r="I5" s="265">
        <f>IF('School + contact adres'!D23="O",'School + contact adres'!C13,0)</f>
        <v>0</v>
      </c>
      <c r="J5" s="266"/>
      <c r="K5" s="288" t="s">
        <v>164</v>
      </c>
      <c r="P5" s="268"/>
      <c r="Q5" s="268"/>
      <c r="R5" s="9"/>
      <c r="T5" s="9"/>
      <c r="U5" s="9"/>
      <c r="X5" s="9"/>
      <c r="Y5" s="9"/>
      <c r="Z5" s="9"/>
      <c r="AA5" s="9"/>
      <c r="AB5" s="9"/>
      <c r="AC5" s="9"/>
      <c r="AD5" s="9"/>
      <c r="AE5" s="9"/>
      <c r="AF5" s="9"/>
      <c r="AH5" s="257" t="s">
        <v>97</v>
      </c>
      <c r="AI5" s="258"/>
      <c r="AJ5" s="63">
        <f>Organisatie!E14</f>
        <v>7</v>
      </c>
      <c r="AK5" s="9"/>
      <c r="AL5" s="9"/>
      <c r="AM5" s="29"/>
      <c r="AU5" s="9"/>
      <c r="AV5" s="9"/>
      <c r="AW5" s="23"/>
      <c r="AZ5" s="23"/>
      <c r="BA5" s="23"/>
      <c r="BB5" s="28"/>
      <c r="BC5" s="23"/>
      <c r="BD5" s="23"/>
      <c r="BE5" s="14"/>
      <c r="BF5" s="23"/>
      <c r="BG5" s="23"/>
      <c r="BI5" s="13"/>
      <c r="BJ5" s="13"/>
      <c r="BK5" s="13"/>
      <c r="BL5" s="27"/>
    </row>
    <row r="6" spans="1:69" ht="12.65" customHeight="1" x14ac:dyDescent="0.2">
      <c r="D6" s="21" t="s">
        <v>177</v>
      </c>
      <c r="E6" s="37">
        <f>IF('School + contact adres'!D23="O",'School + contact adres'!C22,0)</f>
        <v>0</v>
      </c>
      <c r="F6" s="22"/>
      <c r="G6" s="82"/>
      <c r="H6" s="21" t="s">
        <v>181</v>
      </c>
      <c r="I6" s="265">
        <f>IF('School + contact adres'!D23="O",'School + contact adres'!C14,0)</f>
        <v>0</v>
      </c>
      <c r="J6" s="266"/>
      <c r="K6" s="255"/>
      <c r="P6" s="268"/>
      <c r="Q6" s="268"/>
      <c r="R6" s="9"/>
      <c r="S6" s="9"/>
      <c r="X6" s="9"/>
      <c r="Y6" s="9"/>
      <c r="Z6" s="9"/>
      <c r="AA6" s="9"/>
      <c r="AB6" s="9"/>
      <c r="AC6" s="9"/>
      <c r="AD6" s="9"/>
      <c r="AE6" s="9"/>
      <c r="AF6" s="9"/>
      <c r="AH6" s="257" t="s">
        <v>102</v>
      </c>
      <c r="AI6" s="258"/>
      <c r="AJ6" s="63">
        <f>Organisatie!E15</f>
        <v>8</v>
      </c>
      <c r="AK6" s="9"/>
      <c r="AL6" s="9"/>
      <c r="AM6" s="30"/>
      <c r="AW6" s="14"/>
      <c r="AZ6" s="23"/>
      <c r="BA6" s="23"/>
      <c r="BB6" s="28"/>
      <c r="BC6" s="23"/>
      <c r="BD6" s="23"/>
      <c r="BE6" s="14"/>
      <c r="BF6" s="23"/>
      <c r="BG6" s="23"/>
      <c r="BI6" s="13"/>
      <c r="BJ6" s="13"/>
      <c r="BK6" s="13"/>
      <c r="BL6" s="27"/>
    </row>
    <row r="7" spans="1:69" ht="12.65" customHeight="1" x14ac:dyDescent="0.2">
      <c r="B7" s="292" t="s">
        <v>150</v>
      </c>
      <c r="D7" s="24" t="s">
        <v>173</v>
      </c>
      <c r="E7" s="265">
        <f>IF(AM$3&gt;1,'School + contact adres'!C8,0)</f>
        <v>0</v>
      </c>
      <c r="F7" s="266"/>
      <c r="G7" s="82"/>
      <c r="H7" s="21" t="s">
        <v>203</v>
      </c>
      <c r="I7" s="265">
        <f>IF('School + contact adres'!D23="O",'School + contact adres'!C15,0)</f>
        <v>0</v>
      </c>
      <c r="J7" s="266"/>
      <c r="K7" s="255"/>
      <c r="P7" s="268"/>
      <c r="Q7" s="268"/>
      <c r="R7" s="9"/>
      <c r="W7" s="14"/>
      <c r="X7" s="150" t="s">
        <v>70</v>
      </c>
      <c r="Y7" s="150">
        <f>IF(B12="V",1,2)</f>
        <v>2</v>
      </c>
      <c r="AC7" s="9"/>
      <c r="AD7" s="9"/>
      <c r="AE7" s="15"/>
      <c r="AF7" s="15"/>
      <c r="AG7" s="27"/>
      <c r="AH7" s="9"/>
      <c r="AJ7" s="9"/>
      <c r="AK7" s="9"/>
      <c r="AL7" s="24"/>
      <c r="AM7" s="25"/>
      <c r="AU7" s="9"/>
      <c r="AV7" s="9"/>
    </row>
    <row r="8" spans="1:69" ht="17.899999999999999" customHeight="1" x14ac:dyDescent="0.2">
      <c r="B8" s="263"/>
      <c r="C8" s="283" t="s">
        <v>158</v>
      </c>
      <c r="D8" s="284"/>
      <c r="E8" s="44">
        <f>Organisatie!E11</f>
        <v>0</v>
      </c>
      <c r="F8" s="286" t="s">
        <v>151</v>
      </c>
      <c r="G8" s="287"/>
      <c r="H8" s="287"/>
      <c r="I8" s="287"/>
      <c r="K8" s="255"/>
      <c r="P8" s="268"/>
      <c r="Q8" s="268"/>
      <c r="R8" s="271" t="s">
        <v>172</v>
      </c>
      <c r="S8" s="274" t="s">
        <v>137</v>
      </c>
      <c r="T8" s="254" t="s">
        <v>154</v>
      </c>
      <c r="U8" s="254" t="s">
        <v>153</v>
      </c>
      <c r="W8" s="14"/>
      <c r="X8" s="150" t="s">
        <v>71</v>
      </c>
      <c r="Y8" s="150" t="str">
        <f>IF(Y7=1,"J","N")</f>
        <v>N</v>
      </c>
      <c r="AC8" s="9"/>
      <c r="AD8" s="9"/>
      <c r="AE8" s="13"/>
      <c r="AF8" s="13"/>
      <c r="AG8" s="19"/>
      <c r="AH8" s="9"/>
      <c r="AJ8" s="9"/>
      <c r="AK8" s="9"/>
      <c r="AL8" s="24"/>
      <c r="AM8" s="18"/>
    </row>
    <row r="9" spans="1:69" ht="14.25" customHeight="1" x14ac:dyDescent="0.2">
      <c r="A9" s="33"/>
      <c r="B9" s="263"/>
      <c r="C9" s="34"/>
      <c r="D9" s="34"/>
      <c r="E9" s="34"/>
      <c r="F9" s="9"/>
      <c r="J9" s="126"/>
      <c r="K9" s="255"/>
      <c r="L9" s="163"/>
      <c r="M9" s="163"/>
      <c r="N9" s="163"/>
      <c r="P9" s="268"/>
      <c r="Q9" s="268"/>
      <c r="R9" s="272"/>
      <c r="S9" s="255"/>
      <c r="T9" s="255"/>
      <c r="U9" s="255"/>
      <c r="W9" s="14"/>
      <c r="X9" s="14"/>
      <c r="Y9" s="14"/>
      <c r="Z9" s="14"/>
      <c r="AC9" s="35"/>
      <c r="AD9" s="36"/>
      <c r="AE9" s="36"/>
      <c r="AF9" s="36"/>
      <c r="AG9" s="36"/>
      <c r="AH9" s="36"/>
      <c r="AI9" s="36"/>
      <c r="AJ9" s="36"/>
      <c r="AK9" s="36"/>
      <c r="AL9" s="24"/>
      <c r="AM9" s="18"/>
    </row>
    <row r="10" spans="1:69" ht="14.25" customHeight="1" thickBot="1" x14ac:dyDescent="0.25">
      <c r="B10" s="263"/>
      <c r="C10" s="290" t="str">
        <f>Organisatie!D25</f>
        <v>Copyright: © J.J. van Aartsen</v>
      </c>
      <c r="D10" s="291"/>
      <c r="E10" s="291"/>
      <c r="F10" s="291"/>
      <c r="G10" s="291"/>
      <c r="H10" s="38" t="s">
        <v>84</v>
      </c>
      <c r="I10" s="39" t="str">
        <f>Organisatie!E27</f>
        <v>V2023.15</v>
      </c>
      <c r="J10" s="62"/>
      <c r="K10" s="255"/>
      <c r="L10" s="163"/>
      <c r="M10" s="163"/>
      <c r="N10" s="163"/>
      <c r="P10" s="268"/>
      <c r="Q10" s="268"/>
      <c r="R10" s="272"/>
      <c r="S10" s="255"/>
      <c r="T10" s="255"/>
      <c r="U10" s="255"/>
      <c r="W10" s="14"/>
      <c r="X10" s="14"/>
      <c r="Y10" s="14"/>
      <c r="AC10" s="35">
        <v>1</v>
      </c>
      <c r="AD10" s="36">
        <f>AC10+1</f>
        <v>2</v>
      </c>
      <c r="AE10" s="36">
        <f t="shared" ref="AE10:AJ10" si="0">AD10+1</f>
        <v>3</v>
      </c>
      <c r="AF10" s="36">
        <f t="shared" si="0"/>
        <v>4</v>
      </c>
      <c r="AG10" s="36">
        <f t="shared" si="0"/>
        <v>5</v>
      </c>
      <c r="AH10" s="36">
        <f t="shared" si="0"/>
        <v>6</v>
      </c>
      <c r="AI10" s="36">
        <f t="shared" si="0"/>
        <v>7</v>
      </c>
      <c r="AJ10" s="36">
        <f t="shared" si="0"/>
        <v>8</v>
      </c>
      <c r="AK10" s="36">
        <f>SUM(AC10:AJ10)</f>
        <v>36</v>
      </c>
      <c r="AL10" s="24"/>
    </row>
    <row r="11" spans="1:69" s="37" customFormat="1" ht="12.65" customHeight="1" thickTop="1" x14ac:dyDescent="0.2">
      <c r="A11" s="83" t="s">
        <v>1</v>
      </c>
      <c r="B11" s="264"/>
      <c r="C11" s="41" t="s">
        <v>89</v>
      </c>
      <c r="D11" s="41" t="s">
        <v>103</v>
      </c>
      <c r="E11" s="41" t="s">
        <v>85</v>
      </c>
      <c r="F11" s="32" t="s">
        <v>134</v>
      </c>
      <c r="G11" s="42" t="s">
        <v>182</v>
      </c>
      <c r="H11" s="42" t="s">
        <v>86</v>
      </c>
      <c r="I11" s="41" t="s">
        <v>87</v>
      </c>
      <c r="J11" s="32" t="s">
        <v>80</v>
      </c>
      <c r="K11" s="256"/>
      <c r="L11" s="164" t="s">
        <v>165</v>
      </c>
      <c r="M11" s="164" t="s">
        <v>166</v>
      </c>
      <c r="N11" s="164" t="s">
        <v>167</v>
      </c>
      <c r="O11" s="168" t="s">
        <v>147</v>
      </c>
      <c r="P11" s="268"/>
      <c r="Q11" s="270"/>
      <c r="R11" s="273"/>
      <c r="S11" s="256"/>
      <c r="T11" s="256"/>
      <c r="U11" s="256"/>
      <c r="V11" s="9"/>
      <c r="W11" s="136" t="s">
        <v>94</v>
      </c>
      <c r="X11" s="137" t="s">
        <v>95</v>
      </c>
      <c r="Z11" s="130" t="s">
        <v>81</v>
      </c>
      <c r="AA11" s="131"/>
      <c r="AC11" s="43" t="s">
        <v>170</v>
      </c>
      <c r="AD11" s="43" t="s">
        <v>88</v>
      </c>
      <c r="AE11" s="43" t="s">
        <v>69</v>
      </c>
      <c r="AF11" s="43" t="s">
        <v>99</v>
      </c>
      <c r="AG11" s="43" t="s">
        <v>0</v>
      </c>
      <c r="AH11" s="43" t="s">
        <v>2</v>
      </c>
      <c r="AI11" s="43" t="s">
        <v>3</v>
      </c>
      <c r="AJ11" s="43" t="s">
        <v>100</v>
      </c>
      <c r="AK11" s="43" t="s">
        <v>72</v>
      </c>
      <c r="AL11" s="24"/>
      <c r="AN11" s="98"/>
      <c r="AU11" s="44"/>
      <c r="AV11" s="44"/>
    </row>
    <row r="12" spans="1:69" ht="15.75" customHeight="1" x14ac:dyDescent="0.2">
      <c r="A12" s="45">
        <f>SUM($AV$12:AV12)</f>
        <v>0</v>
      </c>
      <c r="B12" s="119"/>
      <c r="C12" s="52"/>
      <c r="D12" s="52"/>
      <c r="E12" s="52"/>
      <c r="F12" s="53"/>
      <c r="G12" s="52"/>
      <c r="H12" s="52"/>
      <c r="I12" s="52"/>
      <c r="J12" s="54"/>
      <c r="K12" s="46"/>
      <c r="L12" s="156">
        <f>IF(K12=Organisatie!$D$20,1,0)</f>
        <v>0</v>
      </c>
      <c r="M12" s="156">
        <f>IF(K12=Organisatie!$D$21,1,0)</f>
        <v>0</v>
      </c>
      <c r="N12" s="156">
        <f>IF(K12=Organisatie!$D$22,1,0)</f>
        <v>0</v>
      </c>
      <c r="O12" s="156">
        <f>IF(K12=Organisatie!$D$23,1,0)</f>
        <v>0</v>
      </c>
      <c r="P12" s="156">
        <f>SUM(L12:O12)</f>
        <v>0</v>
      </c>
      <c r="Q12" s="151">
        <f>IF(K12&gt;3,1,0)</f>
        <v>0</v>
      </c>
      <c r="R12" s="165">
        <f>SUM(T12+U12)</f>
        <v>0</v>
      </c>
      <c r="S12" s="129"/>
      <c r="T12" s="166">
        <f>IF(B12="V",$Y$1,$Y$2)</f>
        <v>0</v>
      </c>
      <c r="U12" s="167">
        <f>IF(S12&gt;1000,1,0*IF(P12=1,1,0))</f>
        <v>0</v>
      </c>
      <c r="V12" s="155"/>
      <c r="W12" s="47">
        <f t="shared" ref="W12:W75" si="1">IF(B12="V",1,0)</f>
        <v>0</v>
      </c>
      <c r="X12" s="47">
        <f t="shared" ref="X12:X75" si="2">IF(B12="N",1,0)</f>
        <v>0</v>
      </c>
      <c r="Y12" s="22"/>
      <c r="Z12" s="48">
        <f>COUNTIF(J11:J312,"1")</f>
        <v>0</v>
      </c>
      <c r="AA12" s="49" t="s">
        <v>4</v>
      </c>
      <c r="AB12" s="22"/>
      <c r="AC12" s="50">
        <f t="shared" ref="AC12:AC75" si="3">IF(B12="V",Y7,0)</f>
        <v>0</v>
      </c>
      <c r="AD12" s="50">
        <f t="shared" ref="AD12:AD75" si="4">IF(C12="",0,$AD$10)</f>
        <v>0</v>
      </c>
      <c r="AE12" s="50">
        <f t="shared" ref="AE12:AE75" si="5">IF(E12="",0,$AE$10)</f>
        <v>0</v>
      </c>
      <c r="AF12" s="50">
        <f t="shared" ref="AF12:AF75" si="6">IF(F12="",0,$AF$10)</f>
        <v>0</v>
      </c>
      <c r="AG12" s="50">
        <f t="shared" ref="AG12:AG75" si="7">IF(G12="",0,$AG$10)</f>
        <v>0</v>
      </c>
      <c r="AH12" s="50">
        <f t="shared" ref="AH12:AH75" si="8">IF(H12="",0,$AH$10)</f>
        <v>0</v>
      </c>
      <c r="AI12" s="50">
        <f t="shared" ref="AI12:AI75" si="9">IF(I12="",0,$AI$10)</f>
        <v>0</v>
      </c>
      <c r="AJ12" s="50">
        <f t="shared" ref="AJ12:AJ75" si="10">IF(J12="",0,$AJ$10)</f>
        <v>0</v>
      </c>
      <c r="AK12" s="51">
        <f t="shared" ref="AK12:AK75" si="11">SUM(AC12:AJ12)</f>
        <v>0</v>
      </c>
      <c r="AL12" s="37" t="str">
        <f t="shared" ref="AL12:AL75" si="12">IF(AK12=$AK$10,$AP$12,$AP$13)</f>
        <v>Er ontbreken nog enkele gegevens!</v>
      </c>
      <c r="AM12" s="11"/>
      <c r="AN12" s="98">
        <f t="shared" ref="AN12:AN75" si="13">IF(E12="",0,1)</f>
        <v>0</v>
      </c>
      <c r="AP12" s="11"/>
      <c r="AQ12" s="11"/>
      <c r="AR12" s="11"/>
      <c r="AS12" s="11"/>
      <c r="AV12" s="20">
        <f t="shared" ref="AV12:AV75" si="14">IF(E12="",0,1)</f>
        <v>0</v>
      </c>
      <c r="AW12" s="11"/>
    </row>
    <row r="13" spans="1:69" ht="15.75" customHeight="1" x14ac:dyDescent="0.2">
      <c r="A13" s="45">
        <f>SUM($AV$12:AV13)</f>
        <v>0</v>
      </c>
      <c r="B13" s="119"/>
      <c r="C13" s="52"/>
      <c r="D13" s="52"/>
      <c r="E13" s="52"/>
      <c r="F13" s="53"/>
      <c r="G13" s="52"/>
      <c r="H13" s="52"/>
      <c r="I13" s="52"/>
      <c r="J13" s="54"/>
      <c r="K13" s="46"/>
      <c r="L13" s="156">
        <f>IF(K13=Organisatie!$D$20,1,0)</f>
        <v>0</v>
      </c>
      <c r="M13" s="156">
        <f>IF(K13=Organisatie!$D$21,1,0)</f>
        <v>0</v>
      </c>
      <c r="N13" s="156">
        <f>IF(K13=Organisatie!$D$22,1,0)</f>
        <v>0</v>
      </c>
      <c r="O13" s="156">
        <f>IF(K13=Organisatie!$D$23,1,0)</f>
        <v>0</v>
      </c>
      <c r="P13" s="156">
        <f t="shared" ref="P13:P76" si="15">SUM(L13:O13)</f>
        <v>0</v>
      </c>
      <c r="Q13" s="157">
        <f t="shared" ref="Q13:Q76" si="16">IF(K13&gt;3,1,0)</f>
        <v>0</v>
      </c>
      <c r="R13" s="152">
        <f t="shared" ref="R13:R76" si="17">SUM(T13+U13)</f>
        <v>0</v>
      </c>
      <c r="S13" s="127"/>
      <c r="T13" s="153">
        <f t="shared" ref="T13:T76" si="18">IF(B13="V",$Y$1,$Y$2)</f>
        <v>0</v>
      </c>
      <c r="U13" s="154">
        <f t="shared" ref="U13:U76" si="19">IF(S13&gt;1000,1,0*IF(P13=1,1,0))</f>
        <v>0</v>
      </c>
      <c r="V13" s="155"/>
      <c r="W13" s="50">
        <f t="shared" si="1"/>
        <v>0</v>
      </c>
      <c r="X13" s="50">
        <f t="shared" si="2"/>
        <v>0</v>
      </c>
      <c r="Y13" s="22"/>
      <c r="Z13" s="48">
        <f>COUNTIF(J12:J312,"2")</f>
        <v>0</v>
      </c>
      <c r="AA13" s="49" t="s">
        <v>7</v>
      </c>
      <c r="AB13" s="22"/>
      <c r="AC13" s="50">
        <f t="shared" si="3"/>
        <v>0</v>
      </c>
      <c r="AD13" s="50">
        <f t="shared" si="4"/>
        <v>0</v>
      </c>
      <c r="AE13" s="50">
        <f t="shared" si="5"/>
        <v>0</v>
      </c>
      <c r="AF13" s="50">
        <f t="shared" si="6"/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51">
        <f t="shared" si="11"/>
        <v>0</v>
      </c>
      <c r="AL13" s="37" t="str">
        <f t="shared" si="12"/>
        <v>Er ontbreken nog enkele gegevens!</v>
      </c>
      <c r="AM13" s="11"/>
      <c r="AN13" s="98">
        <f t="shared" si="13"/>
        <v>0</v>
      </c>
      <c r="AP13" s="11" t="s">
        <v>171</v>
      </c>
      <c r="AQ13" s="11"/>
      <c r="AR13" s="11"/>
      <c r="AS13" s="11"/>
      <c r="AV13" s="20">
        <f t="shared" si="14"/>
        <v>0</v>
      </c>
      <c r="AW13" s="11"/>
      <c r="AX13" s="11"/>
    </row>
    <row r="14" spans="1:69" ht="15.75" customHeight="1" x14ac:dyDescent="0.2">
      <c r="A14" s="45">
        <f>SUM($AV$12:AV14)</f>
        <v>0</v>
      </c>
      <c r="B14" s="119"/>
      <c r="C14" s="52"/>
      <c r="D14" s="52"/>
      <c r="E14" s="52"/>
      <c r="F14" s="53"/>
      <c r="G14" s="52"/>
      <c r="H14" s="52"/>
      <c r="I14" s="52"/>
      <c r="J14" s="54"/>
      <c r="K14" s="46"/>
      <c r="L14" s="156">
        <f>IF(K14=Organisatie!$E$20,1,0)</f>
        <v>0</v>
      </c>
      <c r="M14" s="156">
        <f>IF(K14=Organisatie!$D$21,1,0)</f>
        <v>0</v>
      </c>
      <c r="N14" s="156">
        <f>IF(K14=Organisatie!$D$22,1,0)</f>
        <v>0</v>
      </c>
      <c r="O14" s="156">
        <f>IF(K14=Organisatie!$D$23,1,0)</f>
        <v>0</v>
      </c>
      <c r="P14" s="156">
        <f t="shared" si="15"/>
        <v>0</v>
      </c>
      <c r="Q14" s="157">
        <f t="shared" si="16"/>
        <v>0</v>
      </c>
      <c r="R14" s="152">
        <f t="shared" si="17"/>
        <v>0</v>
      </c>
      <c r="S14" s="127"/>
      <c r="T14" s="153">
        <f t="shared" si="18"/>
        <v>0</v>
      </c>
      <c r="U14" s="154">
        <f t="shared" si="19"/>
        <v>0</v>
      </c>
      <c r="V14" s="155"/>
      <c r="W14" s="50">
        <f t="shared" si="1"/>
        <v>0</v>
      </c>
      <c r="X14" s="50">
        <f t="shared" si="2"/>
        <v>0</v>
      </c>
      <c r="Y14" s="22"/>
      <c r="Z14" s="48">
        <f>COUNTIF(J12:J312,"3")</f>
        <v>0</v>
      </c>
      <c r="AA14" s="49" t="s">
        <v>9</v>
      </c>
      <c r="AB14" s="22"/>
      <c r="AC14" s="50">
        <f t="shared" si="3"/>
        <v>0</v>
      </c>
      <c r="AD14" s="50">
        <f t="shared" si="4"/>
        <v>0</v>
      </c>
      <c r="AE14" s="50">
        <f t="shared" si="5"/>
        <v>0</v>
      </c>
      <c r="AF14" s="50">
        <f t="shared" si="6"/>
        <v>0</v>
      </c>
      <c r="AG14" s="50">
        <f t="shared" si="7"/>
        <v>0</v>
      </c>
      <c r="AH14" s="50">
        <f t="shared" si="8"/>
        <v>0</v>
      </c>
      <c r="AI14" s="50">
        <f t="shared" si="9"/>
        <v>0</v>
      </c>
      <c r="AJ14" s="50">
        <f t="shared" si="10"/>
        <v>0</v>
      </c>
      <c r="AK14" s="51">
        <f t="shared" si="11"/>
        <v>0</v>
      </c>
      <c r="AL14" s="37" t="str">
        <f t="shared" si="12"/>
        <v>Er ontbreken nog enkele gegevens!</v>
      </c>
      <c r="AM14" s="11"/>
      <c r="AN14" s="98">
        <f t="shared" si="13"/>
        <v>0</v>
      </c>
      <c r="AP14" s="23"/>
      <c r="AV14" s="20">
        <f t="shared" si="14"/>
        <v>0</v>
      </c>
      <c r="AW14" s="11"/>
      <c r="AX14" s="11"/>
    </row>
    <row r="15" spans="1:69" ht="15.75" customHeight="1" x14ac:dyDescent="0.2">
      <c r="A15" s="45">
        <f>SUM($AV$12:AV15)</f>
        <v>0</v>
      </c>
      <c r="B15" s="119"/>
      <c r="C15" s="52"/>
      <c r="D15" s="52"/>
      <c r="E15" s="52"/>
      <c r="F15" s="53"/>
      <c r="G15" s="52"/>
      <c r="H15" s="52"/>
      <c r="I15" s="52"/>
      <c r="J15" s="54"/>
      <c r="K15" s="46"/>
      <c r="L15" s="156">
        <f>IF(K15=Organisatie!$E$20,1,0)</f>
        <v>0</v>
      </c>
      <c r="M15" s="156">
        <f>IF(K15=Organisatie!$D$21,1,0)</f>
        <v>0</v>
      </c>
      <c r="N15" s="156">
        <f>IF(K15=Organisatie!$D$22,1,0)</f>
        <v>0</v>
      </c>
      <c r="O15" s="156">
        <f>IF(K15=Organisatie!$D$23,1,0)</f>
        <v>0</v>
      </c>
      <c r="P15" s="156">
        <f t="shared" si="15"/>
        <v>0</v>
      </c>
      <c r="Q15" s="157">
        <f t="shared" si="16"/>
        <v>0</v>
      </c>
      <c r="R15" s="152">
        <f t="shared" si="17"/>
        <v>0</v>
      </c>
      <c r="S15" s="127"/>
      <c r="T15" s="153">
        <f t="shared" si="18"/>
        <v>0</v>
      </c>
      <c r="U15" s="154">
        <f t="shared" si="19"/>
        <v>0</v>
      </c>
      <c r="V15" s="155"/>
      <c r="W15" s="50">
        <f t="shared" si="1"/>
        <v>0</v>
      </c>
      <c r="X15" s="50">
        <f t="shared" si="2"/>
        <v>0</v>
      </c>
      <c r="Y15" s="22"/>
      <c r="Z15" s="48">
        <f>COUNTIF(J12:J312,"4")</f>
        <v>0</v>
      </c>
      <c r="AA15" s="49" t="s">
        <v>11</v>
      </c>
      <c r="AB15" s="22"/>
      <c r="AC15" s="50">
        <f t="shared" si="3"/>
        <v>0</v>
      </c>
      <c r="AD15" s="50">
        <f t="shared" si="4"/>
        <v>0</v>
      </c>
      <c r="AE15" s="50">
        <f t="shared" si="5"/>
        <v>0</v>
      </c>
      <c r="AF15" s="50">
        <f t="shared" si="6"/>
        <v>0</v>
      </c>
      <c r="AG15" s="50">
        <f t="shared" si="7"/>
        <v>0</v>
      </c>
      <c r="AH15" s="50">
        <f t="shared" si="8"/>
        <v>0</v>
      </c>
      <c r="AI15" s="50">
        <f t="shared" si="9"/>
        <v>0</v>
      </c>
      <c r="AJ15" s="50">
        <f t="shared" si="10"/>
        <v>0</v>
      </c>
      <c r="AK15" s="51">
        <f t="shared" si="11"/>
        <v>0</v>
      </c>
      <c r="AL15" s="37" t="str">
        <f t="shared" si="12"/>
        <v>Er ontbreken nog enkele gegevens!</v>
      </c>
      <c r="AM15" s="11"/>
      <c r="AN15" s="98">
        <f t="shared" si="13"/>
        <v>0</v>
      </c>
      <c r="AO15" s="23"/>
      <c r="AP15" s="23"/>
      <c r="AV15" s="20">
        <f t="shared" si="14"/>
        <v>0</v>
      </c>
      <c r="AW15" s="11"/>
      <c r="AX15" s="11"/>
    </row>
    <row r="16" spans="1:69" ht="15.75" customHeight="1" x14ac:dyDescent="0.2">
      <c r="A16" s="45">
        <f>SUM($AV$12:AV16)</f>
        <v>0</v>
      </c>
      <c r="B16" s="119"/>
      <c r="C16" s="52"/>
      <c r="D16" s="52"/>
      <c r="E16" s="52"/>
      <c r="F16" s="53"/>
      <c r="G16" s="52"/>
      <c r="H16" s="52"/>
      <c r="I16" s="52"/>
      <c r="J16" s="54"/>
      <c r="K16" s="46"/>
      <c r="L16" s="156">
        <f>IF(K16=Organisatie!$E$20,1,0)</f>
        <v>0</v>
      </c>
      <c r="M16" s="156">
        <f>IF(K16=Organisatie!$D$21,1,0)</f>
        <v>0</v>
      </c>
      <c r="N16" s="156">
        <f>IF(K16=Organisatie!$D$22,1,0)</f>
        <v>0</v>
      </c>
      <c r="O16" s="156">
        <f>IF(K16=Organisatie!$D$23,1,0)</f>
        <v>0</v>
      </c>
      <c r="P16" s="156">
        <f t="shared" si="15"/>
        <v>0</v>
      </c>
      <c r="Q16" s="157">
        <f t="shared" si="16"/>
        <v>0</v>
      </c>
      <c r="R16" s="152">
        <f t="shared" si="17"/>
        <v>0</v>
      </c>
      <c r="S16" s="127"/>
      <c r="T16" s="153">
        <f t="shared" si="18"/>
        <v>0</v>
      </c>
      <c r="U16" s="154">
        <f t="shared" si="19"/>
        <v>0</v>
      </c>
      <c r="V16" s="155"/>
      <c r="W16" s="50">
        <f t="shared" si="1"/>
        <v>0</v>
      </c>
      <c r="X16" s="50">
        <f t="shared" si="2"/>
        <v>0</v>
      </c>
      <c r="Y16" s="22"/>
      <c r="Z16" s="48">
        <f>COUNTIF(J12:J312,"5")</f>
        <v>0</v>
      </c>
      <c r="AA16" s="49" t="s">
        <v>13</v>
      </c>
      <c r="AB16" s="22"/>
      <c r="AC16" s="50">
        <f t="shared" si="3"/>
        <v>0</v>
      </c>
      <c r="AD16" s="50">
        <f t="shared" si="4"/>
        <v>0</v>
      </c>
      <c r="AE16" s="50">
        <f t="shared" si="5"/>
        <v>0</v>
      </c>
      <c r="AF16" s="50">
        <f t="shared" si="6"/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51">
        <f t="shared" si="11"/>
        <v>0</v>
      </c>
      <c r="AL16" s="37" t="str">
        <f>IF(AK16=$AK$10,$AP$12,$AP$13)</f>
        <v>Er ontbreken nog enkele gegevens!</v>
      </c>
      <c r="AM16" s="11"/>
      <c r="AN16" s="98">
        <f t="shared" si="13"/>
        <v>0</v>
      </c>
      <c r="AO16" s="23"/>
      <c r="AP16" s="23"/>
      <c r="AV16" s="20">
        <f t="shared" si="14"/>
        <v>0</v>
      </c>
      <c r="AW16" s="11"/>
      <c r="AX16" s="11"/>
    </row>
    <row r="17" spans="1:50" ht="15.75" customHeight="1" x14ac:dyDescent="0.2">
      <c r="A17" s="45">
        <f>SUM($AV$12:AV17)</f>
        <v>0</v>
      </c>
      <c r="B17" s="119"/>
      <c r="C17" s="52"/>
      <c r="D17" s="52"/>
      <c r="E17" s="52"/>
      <c r="F17" s="53"/>
      <c r="G17" s="52"/>
      <c r="H17" s="52"/>
      <c r="I17" s="52"/>
      <c r="J17" s="54"/>
      <c r="K17" s="46"/>
      <c r="L17" s="156">
        <f>IF(K17=Organisatie!$E$20,1,0)</f>
        <v>0</v>
      </c>
      <c r="M17" s="156">
        <f>IF(K17=Organisatie!$D$21,1,0)</f>
        <v>0</v>
      </c>
      <c r="N17" s="156">
        <f>IF(K17=Organisatie!$D$22,1,0)</f>
        <v>0</v>
      </c>
      <c r="O17" s="156">
        <f>IF(K17=Organisatie!$D$23,1,0)</f>
        <v>0</v>
      </c>
      <c r="P17" s="156">
        <f t="shared" si="15"/>
        <v>0</v>
      </c>
      <c r="Q17" s="157">
        <f t="shared" si="16"/>
        <v>0</v>
      </c>
      <c r="R17" s="152">
        <f t="shared" si="17"/>
        <v>0</v>
      </c>
      <c r="S17" s="127"/>
      <c r="T17" s="153">
        <f t="shared" si="18"/>
        <v>0</v>
      </c>
      <c r="U17" s="154">
        <f t="shared" si="19"/>
        <v>0</v>
      </c>
      <c r="V17" s="155"/>
      <c r="W17" s="50">
        <f t="shared" si="1"/>
        <v>0</v>
      </c>
      <c r="X17" s="50">
        <f t="shared" si="2"/>
        <v>0</v>
      </c>
      <c r="Y17" s="22"/>
      <c r="Z17" s="48">
        <f>COUNTIF(J12:J312,"6")</f>
        <v>0</v>
      </c>
      <c r="AA17" s="49" t="s">
        <v>15</v>
      </c>
      <c r="AB17" s="22"/>
      <c r="AC17" s="50">
        <f t="shared" si="3"/>
        <v>0</v>
      </c>
      <c r="AD17" s="50">
        <f t="shared" si="4"/>
        <v>0</v>
      </c>
      <c r="AE17" s="50">
        <f t="shared" si="5"/>
        <v>0</v>
      </c>
      <c r="AF17" s="50">
        <f t="shared" si="6"/>
        <v>0</v>
      </c>
      <c r="AG17" s="50">
        <f t="shared" si="7"/>
        <v>0</v>
      </c>
      <c r="AH17" s="50">
        <f t="shared" si="8"/>
        <v>0</v>
      </c>
      <c r="AI17" s="50">
        <f t="shared" si="9"/>
        <v>0</v>
      </c>
      <c r="AJ17" s="50">
        <f t="shared" si="10"/>
        <v>0</v>
      </c>
      <c r="AK17" s="51">
        <f t="shared" si="11"/>
        <v>0</v>
      </c>
      <c r="AL17" s="37" t="str">
        <f t="shared" si="12"/>
        <v>Er ontbreken nog enkele gegevens!</v>
      </c>
      <c r="AM17" s="11"/>
      <c r="AN17" s="98">
        <f t="shared" si="13"/>
        <v>0</v>
      </c>
      <c r="AO17" s="23"/>
      <c r="AP17" s="23"/>
      <c r="AV17" s="20">
        <f t="shared" si="14"/>
        <v>0</v>
      </c>
      <c r="AW17" s="11"/>
      <c r="AX17" s="11"/>
    </row>
    <row r="18" spans="1:50" ht="15.75" customHeight="1" x14ac:dyDescent="0.2">
      <c r="A18" s="45">
        <f>SUM($AV$12:AV18)</f>
        <v>0</v>
      </c>
      <c r="B18" s="119"/>
      <c r="C18" s="52"/>
      <c r="D18" s="52"/>
      <c r="E18" s="52"/>
      <c r="F18" s="53"/>
      <c r="G18" s="52"/>
      <c r="H18" s="52"/>
      <c r="I18" s="52"/>
      <c r="J18" s="54"/>
      <c r="K18" s="46"/>
      <c r="L18" s="156">
        <f>IF(K18=Organisatie!$E$20,1,0)</f>
        <v>0</v>
      </c>
      <c r="M18" s="156">
        <f>IF(K18=Organisatie!$D$21,1,0)</f>
        <v>0</v>
      </c>
      <c r="N18" s="156">
        <f>IF(K18=Organisatie!$D$22,1,0)</f>
        <v>0</v>
      </c>
      <c r="O18" s="156">
        <f>IF(K18=Organisatie!$D$23,1,0)</f>
        <v>0</v>
      </c>
      <c r="P18" s="156">
        <f t="shared" si="15"/>
        <v>0</v>
      </c>
      <c r="Q18" s="157">
        <f t="shared" si="16"/>
        <v>0</v>
      </c>
      <c r="R18" s="152">
        <f t="shared" si="17"/>
        <v>0</v>
      </c>
      <c r="S18" s="127"/>
      <c r="T18" s="153">
        <f t="shared" si="18"/>
        <v>0</v>
      </c>
      <c r="U18" s="154">
        <f t="shared" si="19"/>
        <v>0</v>
      </c>
      <c r="V18" s="155"/>
      <c r="W18" s="50">
        <f t="shared" si="1"/>
        <v>0</v>
      </c>
      <c r="X18" s="50">
        <f t="shared" si="2"/>
        <v>0</v>
      </c>
      <c r="Y18" s="22"/>
      <c r="Z18" s="48">
        <f>COUNTIF(J12:J312,"7")</f>
        <v>0</v>
      </c>
      <c r="AA18" s="49" t="s">
        <v>17</v>
      </c>
      <c r="AB18" s="31"/>
      <c r="AC18" s="50">
        <f t="shared" si="3"/>
        <v>0</v>
      </c>
      <c r="AD18" s="50">
        <f t="shared" si="4"/>
        <v>0</v>
      </c>
      <c r="AE18" s="50">
        <f t="shared" si="5"/>
        <v>0</v>
      </c>
      <c r="AF18" s="50">
        <f t="shared" si="6"/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0</v>
      </c>
      <c r="AK18" s="51">
        <f t="shared" si="11"/>
        <v>0</v>
      </c>
      <c r="AL18" s="37" t="str">
        <f t="shared" si="12"/>
        <v>Er ontbreken nog enkele gegevens!</v>
      </c>
      <c r="AM18" s="11"/>
      <c r="AN18" s="98">
        <f t="shared" si="13"/>
        <v>0</v>
      </c>
      <c r="AO18" s="23"/>
      <c r="AP18" s="23"/>
      <c r="AV18" s="20">
        <f t="shared" si="14"/>
        <v>0</v>
      </c>
      <c r="AW18" s="11"/>
      <c r="AX18" s="11"/>
    </row>
    <row r="19" spans="1:50" ht="15.75" customHeight="1" x14ac:dyDescent="0.2">
      <c r="A19" s="45">
        <f>SUM($AV$12:AV19)</f>
        <v>0</v>
      </c>
      <c r="B19" s="119"/>
      <c r="C19" s="52"/>
      <c r="D19" s="52"/>
      <c r="E19" s="52"/>
      <c r="F19" s="53"/>
      <c r="G19" s="52"/>
      <c r="H19" s="52"/>
      <c r="I19" s="52"/>
      <c r="J19" s="54"/>
      <c r="K19" s="46"/>
      <c r="L19" s="156">
        <f>IF(K19=Organisatie!$E$20,1,0)</f>
        <v>0</v>
      </c>
      <c r="M19" s="156">
        <f>IF(K19=Organisatie!$D$21,1,0)</f>
        <v>0</v>
      </c>
      <c r="N19" s="156">
        <f>IF(K19=Organisatie!$D$22,1,0)</f>
        <v>0</v>
      </c>
      <c r="O19" s="156">
        <f>IF(K19=Organisatie!$D$23,1,0)</f>
        <v>0</v>
      </c>
      <c r="P19" s="156">
        <f t="shared" si="15"/>
        <v>0</v>
      </c>
      <c r="Q19" s="157">
        <f t="shared" si="16"/>
        <v>0</v>
      </c>
      <c r="R19" s="152">
        <f t="shared" si="17"/>
        <v>0</v>
      </c>
      <c r="S19" s="127"/>
      <c r="T19" s="153">
        <f t="shared" si="18"/>
        <v>0</v>
      </c>
      <c r="U19" s="154">
        <f t="shared" si="19"/>
        <v>0</v>
      </c>
      <c r="V19" s="155"/>
      <c r="W19" s="50">
        <f t="shared" si="1"/>
        <v>0</v>
      </c>
      <c r="X19" s="50">
        <f t="shared" si="2"/>
        <v>0</v>
      </c>
      <c r="Y19" s="22"/>
      <c r="Z19" s="48">
        <f>COUNTIF(J12:J312,"8")</f>
        <v>0</v>
      </c>
      <c r="AA19" s="49" t="s">
        <v>19</v>
      </c>
      <c r="AB19" s="31"/>
      <c r="AC19" s="50">
        <f t="shared" si="3"/>
        <v>0</v>
      </c>
      <c r="AD19" s="50">
        <f t="shared" si="4"/>
        <v>0</v>
      </c>
      <c r="AE19" s="50">
        <f t="shared" si="5"/>
        <v>0</v>
      </c>
      <c r="AF19" s="50">
        <f t="shared" si="6"/>
        <v>0</v>
      </c>
      <c r="AG19" s="50">
        <f t="shared" si="7"/>
        <v>0</v>
      </c>
      <c r="AH19" s="50">
        <f t="shared" si="8"/>
        <v>0</v>
      </c>
      <c r="AI19" s="50">
        <f t="shared" si="9"/>
        <v>0</v>
      </c>
      <c r="AJ19" s="50">
        <f t="shared" si="10"/>
        <v>0</v>
      </c>
      <c r="AK19" s="51">
        <f t="shared" si="11"/>
        <v>0</v>
      </c>
      <c r="AL19" s="37" t="str">
        <f t="shared" si="12"/>
        <v>Er ontbreken nog enkele gegevens!</v>
      </c>
      <c r="AM19" s="11"/>
      <c r="AN19" s="98">
        <f t="shared" si="13"/>
        <v>0</v>
      </c>
      <c r="AO19" s="23"/>
      <c r="AP19" s="23"/>
      <c r="AV19" s="20">
        <f t="shared" si="14"/>
        <v>0</v>
      </c>
      <c r="AW19" s="11"/>
      <c r="AX19" s="11"/>
    </row>
    <row r="20" spans="1:50" ht="15.75" customHeight="1" x14ac:dyDescent="0.2">
      <c r="A20" s="45">
        <f>SUM($AV$12:AV20)</f>
        <v>0</v>
      </c>
      <c r="B20" s="119"/>
      <c r="C20" s="52"/>
      <c r="D20" s="52"/>
      <c r="E20" s="52"/>
      <c r="F20" s="53"/>
      <c r="G20" s="52"/>
      <c r="H20" s="52"/>
      <c r="I20" s="52"/>
      <c r="J20" s="54"/>
      <c r="K20" s="46"/>
      <c r="L20" s="156">
        <f>IF(K20=Organisatie!$E$20,1,0)</f>
        <v>0</v>
      </c>
      <c r="M20" s="156">
        <f>IF(K20=Organisatie!$D$21,1,0)</f>
        <v>0</v>
      </c>
      <c r="N20" s="156">
        <f>IF(K20=Organisatie!$D$22,1,0)</f>
        <v>0</v>
      </c>
      <c r="O20" s="156">
        <f>IF(K20=Organisatie!$D$23,1,0)</f>
        <v>0</v>
      </c>
      <c r="P20" s="156">
        <f t="shared" si="15"/>
        <v>0</v>
      </c>
      <c r="Q20" s="157">
        <f t="shared" si="16"/>
        <v>0</v>
      </c>
      <c r="R20" s="152">
        <f t="shared" si="17"/>
        <v>0</v>
      </c>
      <c r="S20" s="127"/>
      <c r="T20" s="153">
        <f t="shared" si="18"/>
        <v>0</v>
      </c>
      <c r="U20" s="154">
        <f t="shared" si="19"/>
        <v>0</v>
      </c>
      <c r="V20" s="155"/>
      <c r="W20" s="50">
        <f t="shared" si="1"/>
        <v>0</v>
      </c>
      <c r="X20" s="50">
        <f t="shared" si="2"/>
        <v>0</v>
      </c>
      <c r="Y20" s="22"/>
      <c r="Z20" s="48">
        <f>COUNTIF(J12:J312,"9")</f>
        <v>0</v>
      </c>
      <c r="AA20" s="49" t="s">
        <v>21</v>
      </c>
      <c r="AB20" s="31"/>
      <c r="AC20" s="50">
        <f t="shared" si="3"/>
        <v>0</v>
      </c>
      <c r="AD20" s="50">
        <f t="shared" si="4"/>
        <v>0</v>
      </c>
      <c r="AE20" s="50">
        <f t="shared" si="5"/>
        <v>0</v>
      </c>
      <c r="AF20" s="50">
        <f t="shared" si="6"/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51">
        <f t="shared" si="11"/>
        <v>0</v>
      </c>
      <c r="AL20" s="37" t="str">
        <f t="shared" si="12"/>
        <v>Er ontbreken nog enkele gegevens!</v>
      </c>
      <c r="AM20" s="11"/>
      <c r="AN20" s="98">
        <f t="shared" si="13"/>
        <v>0</v>
      </c>
      <c r="AO20" s="23"/>
      <c r="AP20" s="23"/>
      <c r="AV20" s="20">
        <f t="shared" si="14"/>
        <v>0</v>
      </c>
      <c r="AW20" s="11"/>
      <c r="AX20" s="11"/>
    </row>
    <row r="21" spans="1:50" ht="15.75" customHeight="1" x14ac:dyDescent="0.2">
      <c r="A21" s="45">
        <f>SUM($AV$12:AV21)</f>
        <v>0</v>
      </c>
      <c r="B21" s="119"/>
      <c r="C21" s="52"/>
      <c r="D21" s="52"/>
      <c r="E21" s="52"/>
      <c r="F21" s="53"/>
      <c r="G21" s="52"/>
      <c r="H21" s="52"/>
      <c r="I21" s="52"/>
      <c r="J21" s="54"/>
      <c r="K21" s="46"/>
      <c r="L21" s="156">
        <f>IF(K21=Organisatie!$E$20,1,0)</f>
        <v>0</v>
      </c>
      <c r="M21" s="156">
        <f>IF(K21=Organisatie!$D$21,1,0)</f>
        <v>0</v>
      </c>
      <c r="N21" s="156">
        <f>IF(K21=Organisatie!$D$22,1,0)</f>
        <v>0</v>
      </c>
      <c r="O21" s="156">
        <f>IF(K21=Organisatie!$D$23,1,0)</f>
        <v>0</v>
      </c>
      <c r="P21" s="156">
        <f t="shared" si="15"/>
        <v>0</v>
      </c>
      <c r="Q21" s="157">
        <f t="shared" si="16"/>
        <v>0</v>
      </c>
      <c r="R21" s="152">
        <f t="shared" si="17"/>
        <v>0</v>
      </c>
      <c r="S21" s="127"/>
      <c r="T21" s="153">
        <f t="shared" si="18"/>
        <v>0</v>
      </c>
      <c r="U21" s="154">
        <f t="shared" si="19"/>
        <v>0</v>
      </c>
      <c r="V21" s="155"/>
      <c r="W21" s="50">
        <f t="shared" si="1"/>
        <v>0</v>
      </c>
      <c r="X21" s="50">
        <f t="shared" si="2"/>
        <v>0</v>
      </c>
      <c r="Y21" s="22"/>
      <c r="Z21" s="48">
        <f>COUNTIF(J12:J312,"10")</f>
        <v>0</v>
      </c>
      <c r="AA21" s="49" t="s">
        <v>23</v>
      </c>
      <c r="AB21" s="22"/>
      <c r="AC21" s="50">
        <f t="shared" si="3"/>
        <v>0</v>
      </c>
      <c r="AD21" s="50">
        <f t="shared" si="4"/>
        <v>0</v>
      </c>
      <c r="AE21" s="50">
        <f t="shared" si="5"/>
        <v>0</v>
      </c>
      <c r="AF21" s="50">
        <f t="shared" si="6"/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51">
        <f t="shared" si="11"/>
        <v>0</v>
      </c>
      <c r="AL21" s="37" t="str">
        <f t="shared" si="12"/>
        <v>Er ontbreken nog enkele gegevens!</v>
      </c>
      <c r="AM21" s="11"/>
      <c r="AN21" s="98">
        <f t="shared" si="13"/>
        <v>0</v>
      </c>
      <c r="AO21" s="23"/>
      <c r="AP21" s="23"/>
      <c r="AV21" s="20">
        <f t="shared" si="14"/>
        <v>0</v>
      </c>
      <c r="AW21" s="11"/>
      <c r="AX21" s="11"/>
    </row>
    <row r="22" spans="1:50" ht="15.75" customHeight="1" x14ac:dyDescent="0.2">
      <c r="A22" s="45">
        <f>SUM($AV$12:AV22)</f>
        <v>0</v>
      </c>
      <c r="B22" s="119"/>
      <c r="C22" s="52"/>
      <c r="D22" s="52"/>
      <c r="E22" s="52"/>
      <c r="F22" s="53"/>
      <c r="G22" s="52"/>
      <c r="H22" s="52"/>
      <c r="I22" s="52"/>
      <c r="J22" s="54"/>
      <c r="K22" s="46"/>
      <c r="L22" s="156">
        <f>IF(K22=Organisatie!$E$20,1,0)</f>
        <v>0</v>
      </c>
      <c r="M22" s="156">
        <f>IF(K22=Organisatie!$D$21,1,0)</f>
        <v>0</v>
      </c>
      <c r="N22" s="156">
        <f>IF(K22=Organisatie!$D$22,1,0)</f>
        <v>0</v>
      </c>
      <c r="O22" s="156">
        <f>IF(K22=Organisatie!$D$23,1,0)</f>
        <v>0</v>
      </c>
      <c r="P22" s="156">
        <f t="shared" si="15"/>
        <v>0</v>
      </c>
      <c r="Q22" s="157">
        <f t="shared" si="16"/>
        <v>0</v>
      </c>
      <c r="R22" s="152">
        <f t="shared" si="17"/>
        <v>0</v>
      </c>
      <c r="S22" s="127"/>
      <c r="T22" s="153">
        <f t="shared" si="18"/>
        <v>0</v>
      </c>
      <c r="U22" s="154">
        <f t="shared" si="19"/>
        <v>0</v>
      </c>
      <c r="V22" s="155"/>
      <c r="W22" s="50">
        <f t="shared" si="1"/>
        <v>0</v>
      </c>
      <c r="X22" s="50">
        <f t="shared" si="2"/>
        <v>0</v>
      </c>
      <c r="Y22" s="22"/>
      <c r="Z22" s="48">
        <f>COUNTIF(J12:J312,"11")</f>
        <v>0</v>
      </c>
      <c r="AA22" s="49" t="s">
        <v>5</v>
      </c>
      <c r="AB22" s="22"/>
      <c r="AC22" s="50">
        <f t="shared" si="3"/>
        <v>0</v>
      </c>
      <c r="AD22" s="50">
        <f t="shared" si="4"/>
        <v>0</v>
      </c>
      <c r="AE22" s="50">
        <f t="shared" si="5"/>
        <v>0</v>
      </c>
      <c r="AF22" s="50">
        <f t="shared" si="6"/>
        <v>0</v>
      </c>
      <c r="AG22" s="50">
        <f t="shared" si="7"/>
        <v>0</v>
      </c>
      <c r="AH22" s="50">
        <f t="shared" si="8"/>
        <v>0</v>
      </c>
      <c r="AI22" s="50">
        <f t="shared" si="9"/>
        <v>0</v>
      </c>
      <c r="AJ22" s="50">
        <f t="shared" si="10"/>
        <v>0</v>
      </c>
      <c r="AK22" s="51">
        <f t="shared" si="11"/>
        <v>0</v>
      </c>
      <c r="AL22" s="37" t="str">
        <f t="shared" si="12"/>
        <v>Er ontbreken nog enkele gegevens!</v>
      </c>
      <c r="AM22" s="11"/>
      <c r="AN22" s="98">
        <f t="shared" si="13"/>
        <v>0</v>
      </c>
      <c r="AO22" s="23"/>
      <c r="AP22" s="23"/>
      <c r="AV22" s="20">
        <f t="shared" si="14"/>
        <v>0</v>
      </c>
      <c r="AW22" s="11"/>
      <c r="AX22" s="11"/>
    </row>
    <row r="23" spans="1:50" ht="15.75" customHeight="1" x14ac:dyDescent="0.2">
      <c r="A23" s="45">
        <f>SUM($AV$12:AV23)</f>
        <v>0</v>
      </c>
      <c r="B23" s="119"/>
      <c r="C23" s="52"/>
      <c r="D23" s="52"/>
      <c r="E23" s="52"/>
      <c r="F23" s="53"/>
      <c r="G23" s="52"/>
      <c r="H23" s="52"/>
      <c r="I23" s="52"/>
      <c r="J23" s="54"/>
      <c r="K23" s="46"/>
      <c r="L23" s="156">
        <f>IF(K23=Organisatie!$E$20,1,0)</f>
        <v>0</v>
      </c>
      <c r="M23" s="156">
        <f>IF(K23=Organisatie!$D$21,1,0)</f>
        <v>0</v>
      </c>
      <c r="N23" s="156">
        <f>IF(K23=Organisatie!$D$22,1,0)</f>
        <v>0</v>
      </c>
      <c r="O23" s="156">
        <f>IF(K23=Organisatie!$D$23,1,0)</f>
        <v>0</v>
      </c>
      <c r="P23" s="156">
        <f t="shared" si="15"/>
        <v>0</v>
      </c>
      <c r="Q23" s="157">
        <f t="shared" si="16"/>
        <v>0</v>
      </c>
      <c r="R23" s="152">
        <f t="shared" si="17"/>
        <v>0</v>
      </c>
      <c r="S23" s="127"/>
      <c r="T23" s="153">
        <f t="shared" si="18"/>
        <v>0</v>
      </c>
      <c r="U23" s="154">
        <f t="shared" si="19"/>
        <v>0</v>
      </c>
      <c r="V23" s="155"/>
      <c r="W23" s="50">
        <f t="shared" si="1"/>
        <v>0</v>
      </c>
      <c r="X23" s="50">
        <f t="shared" si="2"/>
        <v>0</v>
      </c>
      <c r="Y23" s="22"/>
      <c r="Z23" s="48">
        <f>COUNTIF(J12:J312,"12")</f>
        <v>0</v>
      </c>
      <c r="AA23" s="49" t="s">
        <v>8</v>
      </c>
      <c r="AB23" s="22"/>
      <c r="AC23" s="50">
        <f t="shared" si="3"/>
        <v>0</v>
      </c>
      <c r="AD23" s="50">
        <f t="shared" si="4"/>
        <v>0</v>
      </c>
      <c r="AE23" s="50">
        <f t="shared" si="5"/>
        <v>0</v>
      </c>
      <c r="AF23" s="50">
        <f t="shared" si="6"/>
        <v>0</v>
      </c>
      <c r="AG23" s="50">
        <f t="shared" si="7"/>
        <v>0</v>
      </c>
      <c r="AH23" s="50">
        <f t="shared" si="8"/>
        <v>0</v>
      </c>
      <c r="AI23" s="50">
        <f t="shared" si="9"/>
        <v>0</v>
      </c>
      <c r="AJ23" s="50">
        <f t="shared" si="10"/>
        <v>0</v>
      </c>
      <c r="AK23" s="51">
        <f t="shared" si="11"/>
        <v>0</v>
      </c>
      <c r="AL23" s="37" t="str">
        <f t="shared" si="12"/>
        <v>Er ontbreken nog enkele gegevens!</v>
      </c>
      <c r="AM23" s="11"/>
      <c r="AN23" s="98">
        <f t="shared" si="13"/>
        <v>0</v>
      </c>
      <c r="AO23" s="23"/>
      <c r="AP23" s="23"/>
      <c r="AV23" s="20">
        <f t="shared" si="14"/>
        <v>0</v>
      </c>
      <c r="AW23" s="11"/>
      <c r="AX23" s="11"/>
    </row>
    <row r="24" spans="1:50" ht="15.75" customHeight="1" x14ac:dyDescent="0.2">
      <c r="A24" s="45">
        <f>SUM($AV$12:AV24)</f>
        <v>0</v>
      </c>
      <c r="B24" s="119"/>
      <c r="C24" s="52"/>
      <c r="D24" s="52"/>
      <c r="E24" s="52"/>
      <c r="F24" s="53"/>
      <c r="G24" s="52"/>
      <c r="H24" s="52"/>
      <c r="I24" s="52"/>
      <c r="J24" s="54"/>
      <c r="K24" s="46"/>
      <c r="L24" s="156">
        <f>IF(K24=Organisatie!$E$20,1,0)</f>
        <v>0</v>
      </c>
      <c r="M24" s="156">
        <f>IF(K24=Organisatie!$D$21,1,0)</f>
        <v>0</v>
      </c>
      <c r="N24" s="156">
        <f>IF(K24=Organisatie!$D$22,1,0)</f>
        <v>0</v>
      </c>
      <c r="O24" s="156">
        <f>IF(K24=Organisatie!$D$23,1,0)</f>
        <v>0</v>
      </c>
      <c r="P24" s="156">
        <f t="shared" si="15"/>
        <v>0</v>
      </c>
      <c r="Q24" s="157">
        <f t="shared" si="16"/>
        <v>0</v>
      </c>
      <c r="R24" s="152">
        <f t="shared" si="17"/>
        <v>0</v>
      </c>
      <c r="S24" s="127"/>
      <c r="T24" s="153">
        <f t="shared" si="18"/>
        <v>0</v>
      </c>
      <c r="U24" s="154">
        <f t="shared" si="19"/>
        <v>0</v>
      </c>
      <c r="V24" s="155"/>
      <c r="W24" s="50">
        <f t="shared" si="1"/>
        <v>0</v>
      </c>
      <c r="X24" s="50">
        <f t="shared" si="2"/>
        <v>0</v>
      </c>
      <c r="Y24" s="22"/>
      <c r="Z24" s="48">
        <f>COUNTIF(J12:J312,"13")</f>
        <v>0</v>
      </c>
      <c r="AA24" s="49" t="s">
        <v>10</v>
      </c>
      <c r="AB24" s="22"/>
      <c r="AC24" s="50">
        <f t="shared" si="3"/>
        <v>0</v>
      </c>
      <c r="AD24" s="50">
        <f t="shared" si="4"/>
        <v>0</v>
      </c>
      <c r="AE24" s="50">
        <f t="shared" si="5"/>
        <v>0</v>
      </c>
      <c r="AF24" s="50">
        <f t="shared" si="6"/>
        <v>0</v>
      </c>
      <c r="AG24" s="50">
        <f t="shared" si="7"/>
        <v>0</v>
      </c>
      <c r="AH24" s="50">
        <f t="shared" si="8"/>
        <v>0</v>
      </c>
      <c r="AI24" s="50">
        <f t="shared" si="9"/>
        <v>0</v>
      </c>
      <c r="AJ24" s="50">
        <f t="shared" si="10"/>
        <v>0</v>
      </c>
      <c r="AK24" s="51">
        <f t="shared" si="11"/>
        <v>0</v>
      </c>
      <c r="AL24" s="37" t="str">
        <f t="shared" si="12"/>
        <v>Er ontbreken nog enkele gegevens!</v>
      </c>
      <c r="AM24" s="11"/>
      <c r="AN24" s="98">
        <f t="shared" si="13"/>
        <v>0</v>
      </c>
      <c r="AV24" s="20">
        <f t="shared" si="14"/>
        <v>0</v>
      </c>
      <c r="AW24" s="11"/>
      <c r="AX24" s="11"/>
    </row>
    <row r="25" spans="1:50" ht="15.75" customHeight="1" x14ac:dyDescent="0.2">
      <c r="A25" s="45">
        <f>SUM($AV$12:AV25)</f>
        <v>0</v>
      </c>
      <c r="B25" s="119"/>
      <c r="C25" s="52"/>
      <c r="D25" s="52"/>
      <c r="E25" s="52"/>
      <c r="F25" s="53"/>
      <c r="G25" s="52"/>
      <c r="H25" s="52"/>
      <c r="I25" s="52"/>
      <c r="J25" s="54"/>
      <c r="K25" s="46"/>
      <c r="L25" s="156">
        <f>IF(K25=Organisatie!$E$20,1,0)</f>
        <v>0</v>
      </c>
      <c r="M25" s="156">
        <f>IF(K25=Organisatie!$D$21,1,0)</f>
        <v>0</v>
      </c>
      <c r="N25" s="156">
        <f>IF(K25=Organisatie!$D$22,1,0)</f>
        <v>0</v>
      </c>
      <c r="O25" s="156">
        <f>IF(K25=Organisatie!$D$23,1,0)</f>
        <v>0</v>
      </c>
      <c r="P25" s="156">
        <f t="shared" si="15"/>
        <v>0</v>
      </c>
      <c r="Q25" s="157">
        <f t="shared" si="16"/>
        <v>0</v>
      </c>
      <c r="R25" s="152">
        <f t="shared" si="17"/>
        <v>0</v>
      </c>
      <c r="S25" s="127"/>
      <c r="T25" s="153">
        <f t="shared" si="18"/>
        <v>0</v>
      </c>
      <c r="U25" s="154">
        <f t="shared" si="19"/>
        <v>0</v>
      </c>
      <c r="V25" s="155"/>
      <c r="W25" s="50">
        <f t="shared" si="1"/>
        <v>0</v>
      </c>
      <c r="X25" s="50">
        <f t="shared" si="2"/>
        <v>0</v>
      </c>
      <c r="Y25" s="22"/>
      <c r="Z25" s="48">
        <f>COUNTIF(J12:J312,"14")</f>
        <v>0</v>
      </c>
      <c r="AA25" s="49" t="s">
        <v>12</v>
      </c>
      <c r="AB25" s="22"/>
      <c r="AC25" s="50">
        <f t="shared" si="3"/>
        <v>0</v>
      </c>
      <c r="AD25" s="50">
        <f t="shared" si="4"/>
        <v>0</v>
      </c>
      <c r="AE25" s="50">
        <f t="shared" si="5"/>
        <v>0</v>
      </c>
      <c r="AF25" s="50">
        <f t="shared" si="6"/>
        <v>0</v>
      </c>
      <c r="AG25" s="50">
        <f t="shared" si="7"/>
        <v>0</v>
      </c>
      <c r="AH25" s="50">
        <f t="shared" si="8"/>
        <v>0</v>
      </c>
      <c r="AI25" s="50">
        <f t="shared" si="9"/>
        <v>0</v>
      </c>
      <c r="AJ25" s="50">
        <f t="shared" si="10"/>
        <v>0</v>
      </c>
      <c r="AK25" s="51">
        <f t="shared" si="11"/>
        <v>0</v>
      </c>
      <c r="AL25" s="37" t="str">
        <f t="shared" si="12"/>
        <v>Er ontbreken nog enkele gegevens!</v>
      </c>
      <c r="AM25" s="11"/>
      <c r="AN25" s="98">
        <f t="shared" si="13"/>
        <v>0</v>
      </c>
      <c r="AV25" s="20">
        <f t="shared" si="14"/>
        <v>0</v>
      </c>
      <c r="AW25" s="11"/>
      <c r="AX25" s="11"/>
    </row>
    <row r="26" spans="1:50" ht="15.75" customHeight="1" x14ac:dyDescent="0.2">
      <c r="A26" s="45">
        <f>SUM($AV$12:AV26)</f>
        <v>0</v>
      </c>
      <c r="B26" s="119"/>
      <c r="C26" s="52"/>
      <c r="D26" s="52"/>
      <c r="E26" s="52"/>
      <c r="F26" s="53"/>
      <c r="G26" s="52"/>
      <c r="H26" s="52"/>
      <c r="I26" s="52"/>
      <c r="J26" s="54"/>
      <c r="K26" s="46"/>
      <c r="L26" s="156">
        <f>IF(K26=Organisatie!$E$20,1,0)</f>
        <v>0</v>
      </c>
      <c r="M26" s="156">
        <f>IF(K26=Organisatie!$D$21,1,0)</f>
        <v>0</v>
      </c>
      <c r="N26" s="156">
        <f>IF(K26=Organisatie!$D$22,1,0)</f>
        <v>0</v>
      </c>
      <c r="O26" s="156">
        <f>IF(K26=Organisatie!$D$23,1,0)</f>
        <v>0</v>
      </c>
      <c r="P26" s="156">
        <f t="shared" si="15"/>
        <v>0</v>
      </c>
      <c r="Q26" s="157">
        <f t="shared" si="16"/>
        <v>0</v>
      </c>
      <c r="R26" s="152">
        <f t="shared" si="17"/>
        <v>0</v>
      </c>
      <c r="S26" s="127"/>
      <c r="T26" s="153">
        <f t="shared" si="18"/>
        <v>0</v>
      </c>
      <c r="U26" s="154">
        <f t="shared" si="19"/>
        <v>0</v>
      </c>
      <c r="V26" s="155"/>
      <c r="W26" s="50">
        <f t="shared" si="1"/>
        <v>0</v>
      </c>
      <c r="X26" s="50">
        <f t="shared" si="2"/>
        <v>0</v>
      </c>
      <c r="Y26" s="22"/>
      <c r="Z26" s="48">
        <f>COUNTIF(J12:J312,"15")</f>
        <v>0</v>
      </c>
      <c r="AA26" s="49" t="s">
        <v>14</v>
      </c>
      <c r="AB26" s="22"/>
      <c r="AC26" s="50">
        <f t="shared" si="3"/>
        <v>0</v>
      </c>
      <c r="AD26" s="50">
        <f t="shared" si="4"/>
        <v>0</v>
      </c>
      <c r="AE26" s="50">
        <f t="shared" si="5"/>
        <v>0</v>
      </c>
      <c r="AF26" s="50">
        <f t="shared" si="6"/>
        <v>0</v>
      </c>
      <c r="AG26" s="50">
        <f t="shared" si="7"/>
        <v>0</v>
      </c>
      <c r="AH26" s="50">
        <f t="shared" si="8"/>
        <v>0</v>
      </c>
      <c r="AI26" s="50">
        <f t="shared" si="9"/>
        <v>0</v>
      </c>
      <c r="AJ26" s="50">
        <f t="shared" si="10"/>
        <v>0</v>
      </c>
      <c r="AK26" s="51">
        <f t="shared" si="11"/>
        <v>0</v>
      </c>
      <c r="AL26" s="37" t="str">
        <f t="shared" si="12"/>
        <v>Er ontbreken nog enkele gegevens!</v>
      </c>
      <c r="AM26" s="11"/>
      <c r="AN26" s="98">
        <f t="shared" si="13"/>
        <v>0</v>
      </c>
      <c r="AV26" s="20">
        <f t="shared" si="14"/>
        <v>0</v>
      </c>
      <c r="AW26" s="11"/>
      <c r="AX26" s="11"/>
    </row>
    <row r="27" spans="1:50" ht="15.75" customHeight="1" x14ac:dyDescent="0.2">
      <c r="A27" s="45">
        <f>SUM($AV$12:AV27)</f>
        <v>0</v>
      </c>
      <c r="B27" s="119"/>
      <c r="C27" s="52"/>
      <c r="D27" s="52"/>
      <c r="E27" s="52"/>
      <c r="F27" s="53"/>
      <c r="G27" s="52"/>
      <c r="H27" s="52"/>
      <c r="I27" s="52"/>
      <c r="J27" s="54"/>
      <c r="K27" s="46"/>
      <c r="L27" s="156">
        <f>IF(K27=Organisatie!$E$20,1,0)</f>
        <v>0</v>
      </c>
      <c r="M27" s="156">
        <f>IF(K27=Organisatie!$D$21,1,0)</f>
        <v>0</v>
      </c>
      <c r="N27" s="156">
        <f>IF(K27=Organisatie!$D$22,1,0)</f>
        <v>0</v>
      </c>
      <c r="O27" s="156">
        <f>IF(K27=Organisatie!$D$23,1,0)</f>
        <v>0</v>
      </c>
      <c r="P27" s="156">
        <f t="shared" si="15"/>
        <v>0</v>
      </c>
      <c r="Q27" s="157">
        <f t="shared" si="16"/>
        <v>0</v>
      </c>
      <c r="R27" s="152">
        <f t="shared" si="17"/>
        <v>0</v>
      </c>
      <c r="S27" s="127"/>
      <c r="T27" s="153">
        <f t="shared" si="18"/>
        <v>0</v>
      </c>
      <c r="U27" s="154">
        <f t="shared" si="19"/>
        <v>0</v>
      </c>
      <c r="V27" s="155"/>
      <c r="W27" s="50">
        <f t="shared" si="1"/>
        <v>0</v>
      </c>
      <c r="X27" s="50">
        <f t="shared" si="2"/>
        <v>0</v>
      </c>
      <c r="Y27" s="22"/>
      <c r="Z27" s="48">
        <f>COUNTIF(J12:J312,"16")</f>
        <v>0</v>
      </c>
      <c r="AA27" s="49" t="s">
        <v>16</v>
      </c>
      <c r="AB27" s="31"/>
      <c r="AC27" s="50">
        <f t="shared" si="3"/>
        <v>0</v>
      </c>
      <c r="AD27" s="50">
        <f t="shared" si="4"/>
        <v>0</v>
      </c>
      <c r="AE27" s="50">
        <f t="shared" si="5"/>
        <v>0</v>
      </c>
      <c r="AF27" s="50">
        <f t="shared" si="6"/>
        <v>0</v>
      </c>
      <c r="AG27" s="50">
        <f t="shared" si="7"/>
        <v>0</v>
      </c>
      <c r="AH27" s="50">
        <f t="shared" si="8"/>
        <v>0</v>
      </c>
      <c r="AI27" s="50">
        <f t="shared" si="9"/>
        <v>0</v>
      </c>
      <c r="AJ27" s="50">
        <f t="shared" si="10"/>
        <v>0</v>
      </c>
      <c r="AK27" s="51">
        <f t="shared" si="11"/>
        <v>0</v>
      </c>
      <c r="AL27" s="37" t="str">
        <f t="shared" si="12"/>
        <v>Er ontbreken nog enkele gegevens!</v>
      </c>
      <c r="AM27" s="11"/>
      <c r="AN27" s="98">
        <f t="shared" si="13"/>
        <v>0</v>
      </c>
      <c r="AV27" s="20">
        <f t="shared" si="14"/>
        <v>0</v>
      </c>
      <c r="AW27" s="11"/>
      <c r="AX27" s="11"/>
    </row>
    <row r="28" spans="1:50" ht="15.75" customHeight="1" x14ac:dyDescent="0.2">
      <c r="A28" s="45">
        <f>SUM($AV$12:AV28)</f>
        <v>0</v>
      </c>
      <c r="B28" s="119"/>
      <c r="C28" s="52"/>
      <c r="D28" s="52"/>
      <c r="E28" s="52"/>
      <c r="F28" s="53"/>
      <c r="G28" s="52"/>
      <c r="H28" s="52"/>
      <c r="I28" s="52"/>
      <c r="J28" s="54"/>
      <c r="K28" s="46"/>
      <c r="L28" s="156">
        <f>IF(K28=Organisatie!$E$20,1,0)</f>
        <v>0</v>
      </c>
      <c r="M28" s="156">
        <f>IF(K28=Organisatie!$D$21,1,0)</f>
        <v>0</v>
      </c>
      <c r="N28" s="156">
        <f>IF(K28=Organisatie!$D$22,1,0)</f>
        <v>0</v>
      </c>
      <c r="O28" s="156">
        <f>IF(K28=Organisatie!$D$23,1,0)</f>
        <v>0</v>
      </c>
      <c r="P28" s="156">
        <f t="shared" si="15"/>
        <v>0</v>
      </c>
      <c r="Q28" s="157">
        <f t="shared" si="16"/>
        <v>0</v>
      </c>
      <c r="R28" s="152">
        <f t="shared" si="17"/>
        <v>0</v>
      </c>
      <c r="S28" s="127"/>
      <c r="T28" s="153">
        <f t="shared" si="18"/>
        <v>0</v>
      </c>
      <c r="U28" s="154">
        <f t="shared" si="19"/>
        <v>0</v>
      </c>
      <c r="V28" s="155"/>
      <c r="W28" s="50">
        <f t="shared" si="1"/>
        <v>0</v>
      </c>
      <c r="X28" s="50">
        <f t="shared" si="2"/>
        <v>0</v>
      </c>
      <c r="Y28" s="22"/>
      <c r="Z28" s="48">
        <f>COUNTIF(J12:J312,"17")</f>
        <v>0</v>
      </c>
      <c r="AA28" s="49" t="s">
        <v>18</v>
      </c>
      <c r="AB28" s="31"/>
      <c r="AC28" s="50">
        <f t="shared" si="3"/>
        <v>0</v>
      </c>
      <c r="AD28" s="50">
        <f t="shared" si="4"/>
        <v>0</v>
      </c>
      <c r="AE28" s="50">
        <f t="shared" si="5"/>
        <v>0</v>
      </c>
      <c r="AF28" s="50">
        <f t="shared" si="6"/>
        <v>0</v>
      </c>
      <c r="AG28" s="50">
        <f t="shared" si="7"/>
        <v>0</v>
      </c>
      <c r="AH28" s="50">
        <f t="shared" si="8"/>
        <v>0</v>
      </c>
      <c r="AI28" s="50">
        <f t="shared" si="9"/>
        <v>0</v>
      </c>
      <c r="AJ28" s="50">
        <f t="shared" si="10"/>
        <v>0</v>
      </c>
      <c r="AK28" s="51">
        <f t="shared" si="11"/>
        <v>0</v>
      </c>
      <c r="AL28" s="37" t="str">
        <f t="shared" si="12"/>
        <v>Er ontbreken nog enkele gegevens!</v>
      </c>
      <c r="AM28" s="11"/>
      <c r="AN28" s="98">
        <f t="shared" si="13"/>
        <v>0</v>
      </c>
      <c r="AV28" s="20">
        <f t="shared" si="14"/>
        <v>0</v>
      </c>
      <c r="AW28" s="11"/>
      <c r="AX28" s="11"/>
    </row>
    <row r="29" spans="1:50" ht="15.75" customHeight="1" x14ac:dyDescent="0.2">
      <c r="A29" s="45">
        <f>SUM($AV$12:AV29)</f>
        <v>0</v>
      </c>
      <c r="B29" s="119"/>
      <c r="C29" s="52"/>
      <c r="D29" s="52"/>
      <c r="E29" s="52"/>
      <c r="F29" s="53"/>
      <c r="G29" s="52"/>
      <c r="H29" s="52"/>
      <c r="I29" s="52"/>
      <c r="J29" s="54"/>
      <c r="K29" s="46"/>
      <c r="L29" s="156">
        <f>IF(K29=Organisatie!$E$20,1,0)</f>
        <v>0</v>
      </c>
      <c r="M29" s="156">
        <f>IF(K29=Organisatie!$D$21,1,0)</f>
        <v>0</v>
      </c>
      <c r="N29" s="156">
        <f>IF(K29=Organisatie!$D$22,1,0)</f>
        <v>0</v>
      </c>
      <c r="O29" s="156">
        <f>IF(K29=Organisatie!$D$23,1,0)</f>
        <v>0</v>
      </c>
      <c r="P29" s="156">
        <f t="shared" si="15"/>
        <v>0</v>
      </c>
      <c r="Q29" s="157">
        <f t="shared" si="16"/>
        <v>0</v>
      </c>
      <c r="R29" s="152">
        <f t="shared" si="17"/>
        <v>0</v>
      </c>
      <c r="S29" s="127"/>
      <c r="T29" s="153">
        <f t="shared" si="18"/>
        <v>0</v>
      </c>
      <c r="U29" s="154">
        <f t="shared" si="19"/>
        <v>0</v>
      </c>
      <c r="V29" s="155"/>
      <c r="W29" s="50">
        <f t="shared" si="1"/>
        <v>0</v>
      </c>
      <c r="X29" s="50">
        <f t="shared" si="2"/>
        <v>0</v>
      </c>
      <c r="Y29" s="22"/>
      <c r="Z29" s="48">
        <f>COUNTIF(J12:J312,"18")</f>
        <v>0</v>
      </c>
      <c r="AA29" s="49" t="s">
        <v>20</v>
      </c>
      <c r="AB29" s="31"/>
      <c r="AC29" s="50">
        <f t="shared" si="3"/>
        <v>0</v>
      </c>
      <c r="AD29" s="50">
        <f t="shared" si="4"/>
        <v>0</v>
      </c>
      <c r="AE29" s="50">
        <f t="shared" si="5"/>
        <v>0</v>
      </c>
      <c r="AF29" s="50">
        <f t="shared" si="6"/>
        <v>0</v>
      </c>
      <c r="AG29" s="50">
        <f t="shared" si="7"/>
        <v>0</v>
      </c>
      <c r="AH29" s="50">
        <f t="shared" si="8"/>
        <v>0</v>
      </c>
      <c r="AI29" s="50">
        <f t="shared" si="9"/>
        <v>0</v>
      </c>
      <c r="AJ29" s="50">
        <f t="shared" si="10"/>
        <v>0</v>
      </c>
      <c r="AK29" s="51">
        <f t="shared" si="11"/>
        <v>0</v>
      </c>
      <c r="AL29" s="37" t="str">
        <f t="shared" si="12"/>
        <v>Er ontbreken nog enkele gegevens!</v>
      </c>
      <c r="AM29" s="11"/>
      <c r="AN29" s="98">
        <f t="shared" si="13"/>
        <v>0</v>
      </c>
      <c r="AV29" s="20">
        <f t="shared" si="14"/>
        <v>0</v>
      </c>
      <c r="AW29" s="11"/>
      <c r="AX29" s="11"/>
    </row>
    <row r="30" spans="1:50" ht="15.75" customHeight="1" x14ac:dyDescent="0.2">
      <c r="A30" s="45">
        <f>SUM($AV$12:AV30)</f>
        <v>0</v>
      </c>
      <c r="B30" s="119"/>
      <c r="C30" s="52"/>
      <c r="D30" s="52"/>
      <c r="E30" s="52"/>
      <c r="F30" s="53"/>
      <c r="G30" s="52"/>
      <c r="H30" s="52"/>
      <c r="I30" s="52"/>
      <c r="J30" s="54"/>
      <c r="K30" s="46"/>
      <c r="L30" s="156">
        <f>IF(K30=Organisatie!$E$20,1,0)</f>
        <v>0</v>
      </c>
      <c r="M30" s="156">
        <f>IF(K30=Organisatie!$D$21,1,0)</f>
        <v>0</v>
      </c>
      <c r="N30" s="156">
        <f>IF(K30=Organisatie!$D$22,1,0)</f>
        <v>0</v>
      </c>
      <c r="O30" s="156">
        <f>IF(K30=Organisatie!$D$23,1,0)</f>
        <v>0</v>
      </c>
      <c r="P30" s="156">
        <f t="shared" si="15"/>
        <v>0</v>
      </c>
      <c r="Q30" s="157">
        <f t="shared" si="16"/>
        <v>0</v>
      </c>
      <c r="R30" s="152">
        <f t="shared" si="17"/>
        <v>0</v>
      </c>
      <c r="S30" s="127"/>
      <c r="T30" s="153">
        <f t="shared" si="18"/>
        <v>0</v>
      </c>
      <c r="U30" s="154">
        <f t="shared" si="19"/>
        <v>0</v>
      </c>
      <c r="V30" s="155"/>
      <c r="W30" s="50">
        <f t="shared" si="1"/>
        <v>0</v>
      </c>
      <c r="X30" s="50">
        <f t="shared" si="2"/>
        <v>0</v>
      </c>
      <c r="Y30" s="22"/>
      <c r="Z30" s="48">
        <f>COUNTIF(J12:J312,"19")</f>
        <v>0</v>
      </c>
      <c r="AA30" s="49" t="s">
        <v>22</v>
      </c>
      <c r="AB30" s="31"/>
      <c r="AC30" s="50">
        <f t="shared" si="3"/>
        <v>0</v>
      </c>
      <c r="AD30" s="50">
        <f t="shared" si="4"/>
        <v>0</v>
      </c>
      <c r="AE30" s="50">
        <f t="shared" si="5"/>
        <v>0</v>
      </c>
      <c r="AF30" s="50">
        <f t="shared" si="6"/>
        <v>0</v>
      </c>
      <c r="AG30" s="50">
        <f t="shared" si="7"/>
        <v>0</v>
      </c>
      <c r="AH30" s="50">
        <f t="shared" si="8"/>
        <v>0</v>
      </c>
      <c r="AI30" s="50">
        <f t="shared" si="9"/>
        <v>0</v>
      </c>
      <c r="AJ30" s="50">
        <f t="shared" si="10"/>
        <v>0</v>
      </c>
      <c r="AK30" s="51">
        <f t="shared" si="11"/>
        <v>0</v>
      </c>
      <c r="AL30" s="37" t="str">
        <f t="shared" si="12"/>
        <v>Er ontbreken nog enkele gegevens!</v>
      </c>
      <c r="AM30" s="11"/>
      <c r="AN30" s="98">
        <f t="shared" si="13"/>
        <v>0</v>
      </c>
      <c r="AV30" s="20">
        <f t="shared" si="14"/>
        <v>0</v>
      </c>
      <c r="AW30" s="11"/>
      <c r="AX30" s="11"/>
    </row>
    <row r="31" spans="1:50" ht="15.75" customHeight="1" x14ac:dyDescent="0.2">
      <c r="A31" s="45">
        <f>SUM($AV$12:AV31)</f>
        <v>0</v>
      </c>
      <c r="B31" s="119"/>
      <c r="C31" s="52"/>
      <c r="D31" s="52"/>
      <c r="E31" s="52"/>
      <c r="F31" s="53"/>
      <c r="G31" s="52"/>
      <c r="H31" s="52"/>
      <c r="I31" s="52"/>
      <c r="J31" s="54"/>
      <c r="K31" s="46"/>
      <c r="L31" s="156">
        <f>IF(K31=Organisatie!$E$20,1,0)</f>
        <v>0</v>
      </c>
      <c r="M31" s="156">
        <f>IF(K31=Organisatie!$D$21,1,0)</f>
        <v>0</v>
      </c>
      <c r="N31" s="156">
        <f>IF(K31=Organisatie!$D$22,1,0)</f>
        <v>0</v>
      </c>
      <c r="O31" s="156">
        <f>IF(K31=Organisatie!$D$23,1,0)</f>
        <v>0</v>
      </c>
      <c r="P31" s="156">
        <f t="shared" si="15"/>
        <v>0</v>
      </c>
      <c r="Q31" s="157">
        <f t="shared" si="16"/>
        <v>0</v>
      </c>
      <c r="R31" s="152">
        <f t="shared" si="17"/>
        <v>0</v>
      </c>
      <c r="S31" s="127"/>
      <c r="T31" s="153">
        <f t="shared" si="18"/>
        <v>0</v>
      </c>
      <c r="U31" s="154">
        <f t="shared" si="19"/>
        <v>0</v>
      </c>
      <c r="V31" s="155"/>
      <c r="W31" s="50">
        <f t="shared" si="1"/>
        <v>0</v>
      </c>
      <c r="X31" s="50">
        <f t="shared" si="2"/>
        <v>0</v>
      </c>
      <c r="Y31" s="22"/>
      <c r="Z31" s="48">
        <f>COUNTIF(J12:J312,"20")</f>
        <v>0</v>
      </c>
      <c r="AA31" s="49" t="s">
        <v>24</v>
      </c>
      <c r="AB31" s="31"/>
      <c r="AC31" s="50">
        <f t="shared" si="3"/>
        <v>0</v>
      </c>
      <c r="AD31" s="50">
        <f t="shared" si="4"/>
        <v>0</v>
      </c>
      <c r="AE31" s="50">
        <f t="shared" si="5"/>
        <v>0</v>
      </c>
      <c r="AF31" s="50">
        <f t="shared" si="6"/>
        <v>0</v>
      </c>
      <c r="AG31" s="50">
        <f t="shared" si="7"/>
        <v>0</v>
      </c>
      <c r="AH31" s="50">
        <f t="shared" si="8"/>
        <v>0</v>
      </c>
      <c r="AI31" s="50">
        <f t="shared" si="9"/>
        <v>0</v>
      </c>
      <c r="AJ31" s="50">
        <f t="shared" si="10"/>
        <v>0</v>
      </c>
      <c r="AK31" s="51">
        <f t="shared" si="11"/>
        <v>0</v>
      </c>
      <c r="AL31" s="37" t="str">
        <f t="shared" si="12"/>
        <v>Er ontbreken nog enkele gegevens!</v>
      </c>
      <c r="AM31" s="11"/>
      <c r="AN31" s="98">
        <f t="shared" si="13"/>
        <v>0</v>
      </c>
      <c r="AV31" s="20">
        <f t="shared" si="14"/>
        <v>0</v>
      </c>
      <c r="AW31" s="11"/>
    </row>
    <row r="32" spans="1:50" ht="15.75" customHeight="1" x14ac:dyDescent="0.2">
      <c r="A32" s="45">
        <f>SUM($AV$12:AV32)</f>
        <v>0</v>
      </c>
      <c r="B32" s="119"/>
      <c r="C32" s="52"/>
      <c r="D32" s="52"/>
      <c r="E32" s="52"/>
      <c r="F32" s="53"/>
      <c r="G32" s="52"/>
      <c r="H32" s="52"/>
      <c r="I32" s="52"/>
      <c r="J32" s="54"/>
      <c r="K32" s="46"/>
      <c r="L32" s="156">
        <f>IF(K32=Organisatie!$E$20,1,0)</f>
        <v>0</v>
      </c>
      <c r="M32" s="156">
        <f>IF(K32=Organisatie!$D$21,1,0)</f>
        <v>0</v>
      </c>
      <c r="N32" s="156">
        <f>IF(K32=Organisatie!$D$22,1,0)</f>
        <v>0</v>
      </c>
      <c r="O32" s="156">
        <f>IF(K32=Organisatie!$D$23,1,0)</f>
        <v>0</v>
      </c>
      <c r="P32" s="156">
        <f t="shared" si="15"/>
        <v>0</v>
      </c>
      <c r="Q32" s="157">
        <f t="shared" si="16"/>
        <v>0</v>
      </c>
      <c r="R32" s="152">
        <f t="shared" si="17"/>
        <v>0</v>
      </c>
      <c r="S32" s="127"/>
      <c r="T32" s="153">
        <f t="shared" si="18"/>
        <v>0</v>
      </c>
      <c r="U32" s="154">
        <f t="shared" si="19"/>
        <v>0</v>
      </c>
      <c r="V32" s="155"/>
      <c r="W32" s="50">
        <f t="shared" si="1"/>
        <v>0</v>
      </c>
      <c r="X32" s="50">
        <f t="shared" si="2"/>
        <v>0</v>
      </c>
      <c r="Y32" s="22"/>
      <c r="Z32" s="48">
        <f>COUNTIF(J12:J312,"21")</f>
        <v>0</v>
      </c>
      <c r="AA32" s="49" t="s">
        <v>25</v>
      </c>
      <c r="AB32" s="31"/>
      <c r="AC32" s="50">
        <f t="shared" si="3"/>
        <v>0</v>
      </c>
      <c r="AD32" s="50">
        <f t="shared" si="4"/>
        <v>0</v>
      </c>
      <c r="AE32" s="50">
        <f t="shared" si="5"/>
        <v>0</v>
      </c>
      <c r="AF32" s="50">
        <f t="shared" si="6"/>
        <v>0</v>
      </c>
      <c r="AG32" s="50">
        <f t="shared" si="7"/>
        <v>0</v>
      </c>
      <c r="AH32" s="50">
        <f t="shared" si="8"/>
        <v>0</v>
      </c>
      <c r="AI32" s="50">
        <f t="shared" si="9"/>
        <v>0</v>
      </c>
      <c r="AJ32" s="50">
        <f t="shared" si="10"/>
        <v>0</v>
      </c>
      <c r="AK32" s="51">
        <f t="shared" si="11"/>
        <v>0</v>
      </c>
      <c r="AL32" s="37" t="str">
        <f t="shared" si="12"/>
        <v>Er ontbreken nog enkele gegevens!</v>
      </c>
      <c r="AM32" s="11"/>
      <c r="AN32" s="98">
        <f t="shared" si="13"/>
        <v>0</v>
      </c>
      <c r="AV32" s="20">
        <f t="shared" si="14"/>
        <v>0</v>
      </c>
      <c r="AW32" s="11"/>
    </row>
    <row r="33" spans="1:49" ht="15.75" customHeight="1" x14ac:dyDescent="0.2">
      <c r="A33" s="45">
        <f>SUM($AV$12:AV33)</f>
        <v>0</v>
      </c>
      <c r="B33" s="119"/>
      <c r="C33" s="52"/>
      <c r="D33" s="52"/>
      <c r="E33" s="52"/>
      <c r="F33" s="53"/>
      <c r="G33" s="52"/>
      <c r="H33" s="52"/>
      <c r="I33" s="52"/>
      <c r="J33" s="54"/>
      <c r="K33" s="46"/>
      <c r="L33" s="156">
        <f>IF(K33=Organisatie!$E$20,1,0)</f>
        <v>0</v>
      </c>
      <c r="M33" s="156">
        <f>IF(K33=Organisatie!$D$21,1,0)</f>
        <v>0</v>
      </c>
      <c r="N33" s="156">
        <f>IF(K33=Organisatie!$D$22,1,0)</f>
        <v>0</v>
      </c>
      <c r="O33" s="156">
        <f>IF(K33=Organisatie!$D$23,1,0)</f>
        <v>0</v>
      </c>
      <c r="P33" s="156">
        <f t="shared" si="15"/>
        <v>0</v>
      </c>
      <c r="Q33" s="157">
        <f t="shared" si="16"/>
        <v>0</v>
      </c>
      <c r="R33" s="152">
        <f t="shared" si="17"/>
        <v>0</v>
      </c>
      <c r="S33" s="127"/>
      <c r="T33" s="153">
        <f t="shared" si="18"/>
        <v>0</v>
      </c>
      <c r="U33" s="154">
        <f t="shared" si="19"/>
        <v>0</v>
      </c>
      <c r="V33" s="155"/>
      <c r="W33" s="50">
        <f t="shared" si="1"/>
        <v>0</v>
      </c>
      <c r="X33" s="50">
        <f t="shared" si="2"/>
        <v>0</v>
      </c>
      <c r="Y33" s="22"/>
      <c r="Z33" s="48">
        <f>COUNTIF(J12:J312,"22")</f>
        <v>0</v>
      </c>
      <c r="AA33" s="49" t="s">
        <v>26</v>
      </c>
      <c r="AB33" s="31"/>
      <c r="AC33" s="50">
        <f t="shared" si="3"/>
        <v>0</v>
      </c>
      <c r="AD33" s="50">
        <f t="shared" si="4"/>
        <v>0</v>
      </c>
      <c r="AE33" s="50">
        <f t="shared" si="5"/>
        <v>0</v>
      </c>
      <c r="AF33" s="50">
        <f t="shared" si="6"/>
        <v>0</v>
      </c>
      <c r="AG33" s="50">
        <f t="shared" si="7"/>
        <v>0</v>
      </c>
      <c r="AH33" s="50">
        <f t="shared" si="8"/>
        <v>0</v>
      </c>
      <c r="AI33" s="50">
        <f t="shared" si="9"/>
        <v>0</v>
      </c>
      <c r="AJ33" s="50">
        <f t="shared" si="10"/>
        <v>0</v>
      </c>
      <c r="AK33" s="51">
        <f t="shared" si="11"/>
        <v>0</v>
      </c>
      <c r="AL33" s="37" t="str">
        <f t="shared" si="12"/>
        <v>Er ontbreken nog enkele gegevens!</v>
      </c>
      <c r="AM33" s="11"/>
      <c r="AN33" s="98">
        <f t="shared" si="13"/>
        <v>0</v>
      </c>
      <c r="AV33" s="20">
        <f t="shared" si="14"/>
        <v>0</v>
      </c>
      <c r="AW33" s="11"/>
    </row>
    <row r="34" spans="1:49" ht="15.75" customHeight="1" x14ac:dyDescent="0.2">
      <c r="A34" s="45">
        <f>SUM($AV$12:AV34)</f>
        <v>0</v>
      </c>
      <c r="B34" s="119"/>
      <c r="C34" s="52"/>
      <c r="D34" s="52"/>
      <c r="E34" s="52"/>
      <c r="F34" s="53"/>
      <c r="G34" s="52"/>
      <c r="H34" s="52"/>
      <c r="I34" s="52"/>
      <c r="J34" s="54"/>
      <c r="K34" s="46"/>
      <c r="L34" s="156">
        <f>IF(K34=Organisatie!$E$20,1,0)</f>
        <v>0</v>
      </c>
      <c r="M34" s="156">
        <f>IF(K34=Organisatie!$D$21,1,0)</f>
        <v>0</v>
      </c>
      <c r="N34" s="156">
        <f>IF(K34=Organisatie!$D$22,1,0)</f>
        <v>0</v>
      </c>
      <c r="O34" s="156">
        <f>IF(K34=Organisatie!$D$23,1,0)</f>
        <v>0</v>
      </c>
      <c r="P34" s="156">
        <f t="shared" si="15"/>
        <v>0</v>
      </c>
      <c r="Q34" s="157">
        <f t="shared" si="16"/>
        <v>0</v>
      </c>
      <c r="R34" s="152">
        <f t="shared" si="17"/>
        <v>0</v>
      </c>
      <c r="S34" s="127"/>
      <c r="T34" s="153">
        <f t="shared" si="18"/>
        <v>0</v>
      </c>
      <c r="U34" s="154">
        <f t="shared" si="19"/>
        <v>0</v>
      </c>
      <c r="V34" s="155"/>
      <c r="W34" s="50">
        <f t="shared" si="1"/>
        <v>0</v>
      </c>
      <c r="X34" s="50">
        <f t="shared" si="2"/>
        <v>0</v>
      </c>
      <c r="Y34" s="22"/>
      <c r="Z34" s="48">
        <f>COUNTIF(J12:J312,"23")</f>
        <v>0</v>
      </c>
      <c r="AA34" s="49" t="s">
        <v>27</v>
      </c>
      <c r="AB34" s="31"/>
      <c r="AC34" s="50">
        <f t="shared" si="3"/>
        <v>0</v>
      </c>
      <c r="AD34" s="50">
        <f t="shared" si="4"/>
        <v>0</v>
      </c>
      <c r="AE34" s="50">
        <f t="shared" si="5"/>
        <v>0</v>
      </c>
      <c r="AF34" s="50">
        <f t="shared" si="6"/>
        <v>0</v>
      </c>
      <c r="AG34" s="50">
        <f t="shared" si="7"/>
        <v>0</v>
      </c>
      <c r="AH34" s="50">
        <f t="shared" si="8"/>
        <v>0</v>
      </c>
      <c r="AI34" s="50">
        <f t="shared" si="9"/>
        <v>0</v>
      </c>
      <c r="AJ34" s="50">
        <f t="shared" si="10"/>
        <v>0</v>
      </c>
      <c r="AK34" s="51">
        <f t="shared" si="11"/>
        <v>0</v>
      </c>
      <c r="AL34" s="37" t="str">
        <f t="shared" si="12"/>
        <v>Er ontbreken nog enkele gegevens!</v>
      </c>
      <c r="AM34" s="11"/>
      <c r="AN34" s="98">
        <f t="shared" si="13"/>
        <v>0</v>
      </c>
      <c r="AV34" s="20">
        <f t="shared" si="14"/>
        <v>0</v>
      </c>
      <c r="AW34" s="11"/>
    </row>
    <row r="35" spans="1:49" ht="15.75" customHeight="1" x14ac:dyDescent="0.2">
      <c r="A35" s="45">
        <f>SUM($AV$12:AV35)</f>
        <v>0</v>
      </c>
      <c r="B35" s="119"/>
      <c r="C35" s="52"/>
      <c r="D35" s="52"/>
      <c r="E35" s="52"/>
      <c r="F35" s="53"/>
      <c r="G35" s="52"/>
      <c r="H35" s="52"/>
      <c r="I35" s="52"/>
      <c r="J35" s="54"/>
      <c r="K35" s="46"/>
      <c r="L35" s="156">
        <f>IF(K35=Organisatie!$E$20,1,0)</f>
        <v>0</v>
      </c>
      <c r="M35" s="156">
        <f>IF(K35=Organisatie!$D$21,1,0)</f>
        <v>0</v>
      </c>
      <c r="N35" s="156">
        <f>IF(K35=Organisatie!$D$22,1,0)</f>
        <v>0</v>
      </c>
      <c r="O35" s="156">
        <f>IF(K35=Organisatie!$D$23,1,0)</f>
        <v>0</v>
      </c>
      <c r="P35" s="156">
        <f t="shared" si="15"/>
        <v>0</v>
      </c>
      <c r="Q35" s="157">
        <f t="shared" si="16"/>
        <v>0</v>
      </c>
      <c r="R35" s="152">
        <f t="shared" si="17"/>
        <v>0</v>
      </c>
      <c r="S35" s="127"/>
      <c r="T35" s="153">
        <f t="shared" si="18"/>
        <v>0</v>
      </c>
      <c r="U35" s="154">
        <f t="shared" si="19"/>
        <v>0</v>
      </c>
      <c r="V35" s="155"/>
      <c r="W35" s="50">
        <f t="shared" si="1"/>
        <v>0</v>
      </c>
      <c r="X35" s="50">
        <f t="shared" si="2"/>
        <v>0</v>
      </c>
      <c r="Y35" s="22"/>
      <c r="Z35" s="48">
        <f>COUNTIF(J12:J312,"24")</f>
        <v>0</v>
      </c>
      <c r="AA35" s="49" t="s">
        <v>28</v>
      </c>
      <c r="AB35" s="31"/>
      <c r="AC35" s="50">
        <f t="shared" si="3"/>
        <v>0</v>
      </c>
      <c r="AD35" s="50">
        <f t="shared" si="4"/>
        <v>0</v>
      </c>
      <c r="AE35" s="50">
        <f t="shared" si="5"/>
        <v>0</v>
      </c>
      <c r="AF35" s="50">
        <f t="shared" si="6"/>
        <v>0</v>
      </c>
      <c r="AG35" s="50">
        <f t="shared" si="7"/>
        <v>0</v>
      </c>
      <c r="AH35" s="50">
        <f t="shared" si="8"/>
        <v>0</v>
      </c>
      <c r="AI35" s="50">
        <f t="shared" si="9"/>
        <v>0</v>
      </c>
      <c r="AJ35" s="50">
        <f t="shared" si="10"/>
        <v>0</v>
      </c>
      <c r="AK35" s="51">
        <f t="shared" si="11"/>
        <v>0</v>
      </c>
      <c r="AL35" s="37" t="str">
        <f t="shared" si="12"/>
        <v>Er ontbreken nog enkele gegevens!</v>
      </c>
      <c r="AM35" s="11"/>
      <c r="AN35" s="98">
        <f t="shared" si="13"/>
        <v>0</v>
      </c>
      <c r="AV35" s="20">
        <f t="shared" si="14"/>
        <v>0</v>
      </c>
      <c r="AW35" s="11"/>
    </row>
    <row r="36" spans="1:49" ht="15.75" customHeight="1" x14ac:dyDescent="0.2">
      <c r="A36" s="45">
        <f>SUM($AV$12:AV36)</f>
        <v>0</v>
      </c>
      <c r="B36" s="119"/>
      <c r="C36" s="52"/>
      <c r="D36" s="52"/>
      <c r="E36" s="52"/>
      <c r="F36" s="53"/>
      <c r="G36" s="52"/>
      <c r="H36" s="52"/>
      <c r="I36" s="52"/>
      <c r="J36" s="54"/>
      <c r="K36" s="46"/>
      <c r="L36" s="156">
        <f>IF(K36=Organisatie!$E$20,1,0)</f>
        <v>0</v>
      </c>
      <c r="M36" s="156">
        <f>IF(K36=Organisatie!$D$21,1,0)</f>
        <v>0</v>
      </c>
      <c r="N36" s="156">
        <f>IF(K36=Organisatie!$D$22,1,0)</f>
        <v>0</v>
      </c>
      <c r="O36" s="156">
        <f>IF(K36=Organisatie!$D$23,1,0)</f>
        <v>0</v>
      </c>
      <c r="P36" s="156">
        <f t="shared" si="15"/>
        <v>0</v>
      </c>
      <c r="Q36" s="157">
        <f t="shared" si="16"/>
        <v>0</v>
      </c>
      <c r="R36" s="152">
        <f t="shared" si="17"/>
        <v>0</v>
      </c>
      <c r="S36" s="127"/>
      <c r="T36" s="153">
        <f t="shared" si="18"/>
        <v>0</v>
      </c>
      <c r="U36" s="154">
        <f t="shared" si="19"/>
        <v>0</v>
      </c>
      <c r="V36" s="155"/>
      <c r="W36" s="50">
        <f t="shared" si="1"/>
        <v>0</v>
      </c>
      <c r="X36" s="50">
        <f t="shared" si="2"/>
        <v>0</v>
      </c>
      <c r="Y36" s="22"/>
      <c r="Z36" s="48">
        <f>COUNTIF(J12:J312,"25")</f>
        <v>0</v>
      </c>
      <c r="AA36" s="49" t="s">
        <v>29</v>
      </c>
      <c r="AB36" s="31"/>
      <c r="AC36" s="50">
        <f t="shared" si="3"/>
        <v>0</v>
      </c>
      <c r="AD36" s="50">
        <f t="shared" si="4"/>
        <v>0</v>
      </c>
      <c r="AE36" s="50">
        <f t="shared" si="5"/>
        <v>0</v>
      </c>
      <c r="AF36" s="50">
        <f t="shared" si="6"/>
        <v>0</v>
      </c>
      <c r="AG36" s="50">
        <f t="shared" si="7"/>
        <v>0</v>
      </c>
      <c r="AH36" s="50">
        <f t="shared" si="8"/>
        <v>0</v>
      </c>
      <c r="AI36" s="50">
        <f t="shared" si="9"/>
        <v>0</v>
      </c>
      <c r="AJ36" s="50">
        <f t="shared" si="10"/>
        <v>0</v>
      </c>
      <c r="AK36" s="51">
        <f t="shared" si="11"/>
        <v>0</v>
      </c>
      <c r="AL36" s="37" t="str">
        <f t="shared" si="12"/>
        <v>Er ontbreken nog enkele gegevens!</v>
      </c>
      <c r="AM36" s="11"/>
      <c r="AN36" s="98">
        <f t="shared" si="13"/>
        <v>0</v>
      </c>
      <c r="AV36" s="20">
        <f t="shared" si="14"/>
        <v>0</v>
      </c>
      <c r="AW36" s="11"/>
    </row>
    <row r="37" spans="1:49" ht="15.75" customHeight="1" x14ac:dyDescent="0.2">
      <c r="A37" s="45">
        <f>SUM($AV$12:AV37)</f>
        <v>0</v>
      </c>
      <c r="B37" s="119"/>
      <c r="C37" s="52"/>
      <c r="D37" s="52"/>
      <c r="E37" s="52"/>
      <c r="F37" s="53"/>
      <c r="G37" s="52"/>
      <c r="H37" s="52"/>
      <c r="I37" s="52"/>
      <c r="J37" s="54"/>
      <c r="K37" s="46"/>
      <c r="L37" s="156">
        <f>IF(K37=Organisatie!$E$20,1,0)</f>
        <v>0</v>
      </c>
      <c r="M37" s="156">
        <f>IF(K37=Organisatie!$D$21,1,0)</f>
        <v>0</v>
      </c>
      <c r="N37" s="156">
        <f>IF(K37=Organisatie!$D$22,1,0)</f>
        <v>0</v>
      </c>
      <c r="O37" s="156">
        <f>IF(K37=Organisatie!$D$23,1,0)</f>
        <v>0</v>
      </c>
      <c r="P37" s="156">
        <f t="shared" si="15"/>
        <v>0</v>
      </c>
      <c r="Q37" s="157">
        <f t="shared" si="16"/>
        <v>0</v>
      </c>
      <c r="R37" s="152">
        <f t="shared" si="17"/>
        <v>0</v>
      </c>
      <c r="S37" s="127"/>
      <c r="T37" s="153">
        <f t="shared" si="18"/>
        <v>0</v>
      </c>
      <c r="U37" s="154">
        <f t="shared" si="19"/>
        <v>0</v>
      </c>
      <c r="V37" s="155"/>
      <c r="W37" s="50">
        <f t="shared" si="1"/>
        <v>0</v>
      </c>
      <c r="X37" s="50">
        <f t="shared" si="2"/>
        <v>0</v>
      </c>
      <c r="Y37" s="22"/>
      <c r="Z37" s="48">
        <f>COUNTIF(J12:J312,"26")</f>
        <v>0</v>
      </c>
      <c r="AA37" s="49" t="s">
        <v>30</v>
      </c>
      <c r="AB37" s="31"/>
      <c r="AC37" s="50">
        <f t="shared" si="3"/>
        <v>0</v>
      </c>
      <c r="AD37" s="50">
        <f t="shared" si="4"/>
        <v>0</v>
      </c>
      <c r="AE37" s="50">
        <f t="shared" si="5"/>
        <v>0</v>
      </c>
      <c r="AF37" s="50">
        <f t="shared" si="6"/>
        <v>0</v>
      </c>
      <c r="AG37" s="50">
        <f t="shared" si="7"/>
        <v>0</v>
      </c>
      <c r="AH37" s="50">
        <f t="shared" si="8"/>
        <v>0</v>
      </c>
      <c r="AI37" s="50">
        <f t="shared" si="9"/>
        <v>0</v>
      </c>
      <c r="AJ37" s="50">
        <f t="shared" si="10"/>
        <v>0</v>
      </c>
      <c r="AK37" s="51">
        <f t="shared" si="11"/>
        <v>0</v>
      </c>
      <c r="AL37" s="37" t="str">
        <f t="shared" si="12"/>
        <v>Er ontbreken nog enkele gegevens!</v>
      </c>
      <c r="AM37" s="11"/>
      <c r="AN37" s="98">
        <f t="shared" si="13"/>
        <v>0</v>
      </c>
      <c r="AV37" s="20">
        <f t="shared" si="14"/>
        <v>0</v>
      </c>
      <c r="AW37" s="11"/>
    </row>
    <row r="38" spans="1:49" ht="15.75" customHeight="1" x14ac:dyDescent="0.2">
      <c r="A38" s="45">
        <f>SUM($AV$12:AV38)</f>
        <v>0</v>
      </c>
      <c r="B38" s="119"/>
      <c r="C38" s="52"/>
      <c r="D38" s="52"/>
      <c r="E38" s="52"/>
      <c r="F38" s="53"/>
      <c r="G38" s="52"/>
      <c r="H38" s="52"/>
      <c r="I38" s="52"/>
      <c r="J38" s="54"/>
      <c r="K38" s="46"/>
      <c r="L38" s="156">
        <f>IF(K38=Organisatie!$E$20,1,0)</f>
        <v>0</v>
      </c>
      <c r="M38" s="156">
        <f>IF(K38=Organisatie!$D$21,1,0)</f>
        <v>0</v>
      </c>
      <c r="N38" s="156">
        <f>IF(K38=Organisatie!$D$22,1,0)</f>
        <v>0</v>
      </c>
      <c r="O38" s="156">
        <f>IF(K38=Organisatie!$D$23,1,0)</f>
        <v>0</v>
      </c>
      <c r="P38" s="156">
        <f t="shared" si="15"/>
        <v>0</v>
      </c>
      <c r="Q38" s="157">
        <f t="shared" si="16"/>
        <v>0</v>
      </c>
      <c r="R38" s="152">
        <f t="shared" si="17"/>
        <v>0</v>
      </c>
      <c r="S38" s="127"/>
      <c r="T38" s="153">
        <f t="shared" si="18"/>
        <v>0</v>
      </c>
      <c r="U38" s="154">
        <f t="shared" si="19"/>
        <v>0</v>
      </c>
      <c r="V38" s="155"/>
      <c r="W38" s="50">
        <f t="shared" si="1"/>
        <v>0</v>
      </c>
      <c r="X38" s="50">
        <f t="shared" si="2"/>
        <v>0</v>
      </c>
      <c r="Y38" s="22"/>
      <c r="Z38" s="48">
        <f>COUNTIF(J12:J312,"27")</f>
        <v>0</v>
      </c>
      <c r="AA38" s="49" t="s">
        <v>31</v>
      </c>
      <c r="AB38" s="31"/>
      <c r="AC38" s="50">
        <f t="shared" si="3"/>
        <v>0</v>
      </c>
      <c r="AD38" s="50">
        <f t="shared" si="4"/>
        <v>0</v>
      </c>
      <c r="AE38" s="50">
        <f t="shared" si="5"/>
        <v>0</v>
      </c>
      <c r="AF38" s="50">
        <f t="shared" si="6"/>
        <v>0</v>
      </c>
      <c r="AG38" s="50">
        <f t="shared" si="7"/>
        <v>0</v>
      </c>
      <c r="AH38" s="50">
        <f t="shared" si="8"/>
        <v>0</v>
      </c>
      <c r="AI38" s="50">
        <f t="shared" si="9"/>
        <v>0</v>
      </c>
      <c r="AJ38" s="50">
        <f t="shared" si="10"/>
        <v>0</v>
      </c>
      <c r="AK38" s="51">
        <f t="shared" si="11"/>
        <v>0</v>
      </c>
      <c r="AL38" s="37" t="str">
        <f t="shared" si="12"/>
        <v>Er ontbreken nog enkele gegevens!</v>
      </c>
      <c r="AM38" s="11"/>
      <c r="AN38" s="98">
        <f t="shared" si="13"/>
        <v>0</v>
      </c>
      <c r="AV38" s="20">
        <f t="shared" si="14"/>
        <v>0</v>
      </c>
      <c r="AW38" s="11"/>
    </row>
    <row r="39" spans="1:49" ht="15.75" customHeight="1" x14ac:dyDescent="0.2">
      <c r="A39" s="45">
        <f>SUM($AV$12:AV39)</f>
        <v>0</v>
      </c>
      <c r="B39" s="119"/>
      <c r="C39" s="52"/>
      <c r="D39" s="52"/>
      <c r="E39" s="52"/>
      <c r="F39" s="53"/>
      <c r="G39" s="52"/>
      <c r="H39" s="52"/>
      <c r="I39" s="52"/>
      <c r="J39" s="54"/>
      <c r="K39" s="46"/>
      <c r="L39" s="156">
        <f>IF(K39=Organisatie!$E$20,1,0)</f>
        <v>0</v>
      </c>
      <c r="M39" s="156">
        <f>IF(K39=Organisatie!$D$21,1,0)</f>
        <v>0</v>
      </c>
      <c r="N39" s="156">
        <f>IF(K39=Organisatie!$D$22,1,0)</f>
        <v>0</v>
      </c>
      <c r="O39" s="156">
        <f>IF(K39=Organisatie!$D$23,1,0)</f>
        <v>0</v>
      </c>
      <c r="P39" s="156">
        <f t="shared" si="15"/>
        <v>0</v>
      </c>
      <c r="Q39" s="157">
        <f t="shared" si="16"/>
        <v>0</v>
      </c>
      <c r="R39" s="152">
        <f t="shared" si="17"/>
        <v>0</v>
      </c>
      <c r="S39" s="127"/>
      <c r="T39" s="153">
        <f t="shared" si="18"/>
        <v>0</v>
      </c>
      <c r="U39" s="154">
        <f t="shared" si="19"/>
        <v>0</v>
      </c>
      <c r="V39" s="155"/>
      <c r="W39" s="50">
        <f t="shared" si="1"/>
        <v>0</v>
      </c>
      <c r="X39" s="50">
        <f t="shared" si="2"/>
        <v>0</v>
      </c>
      <c r="Y39" s="22"/>
      <c r="Z39" s="48">
        <f>COUNTIF(J12:J312,"28")</f>
        <v>0</v>
      </c>
      <c r="AA39" s="49" t="s">
        <v>32</v>
      </c>
      <c r="AB39" s="31"/>
      <c r="AC39" s="50">
        <f t="shared" si="3"/>
        <v>0</v>
      </c>
      <c r="AD39" s="50">
        <f t="shared" si="4"/>
        <v>0</v>
      </c>
      <c r="AE39" s="50">
        <f t="shared" si="5"/>
        <v>0</v>
      </c>
      <c r="AF39" s="50">
        <f t="shared" si="6"/>
        <v>0</v>
      </c>
      <c r="AG39" s="50">
        <f t="shared" si="7"/>
        <v>0</v>
      </c>
      <c r="AH39" s="50">
        <f t="shared" si="8"/>
        <v>0</v>
      </c>
      <c r="AI39" s="50">
        <f t="shared" si="9"/>
        <v>0</v>
      </c>
      <c r="AJ39" s="50">
        <f t="shared" si="10"/>
        <v>0</v>
      </c>
      <c r="AK39" s="51">
        <f t="shared" si="11"/>
        <v>0</v>
      </c>
      <c r="AL39" s="37" t="str">
        <f t="shared" si="12"/>
        <v>Er ontbreken nog enkele gegevens!</v>
      </c>
      <c r="AM39" s="11"/>
      <c r="AN39" s="98">
        <f t="shared" si="13"/>
        <v>0</v>
      </c>
      <c r="AV39" s="20">
        <f t="shared" si="14"/>
        <v>0</v>
      </c>
      <c r="AW39" s="11"/>
    </row>
    <row r="40" spans="1:49" ht="15.75" customHeight="1" x14ac:dyDescent="0.2">
      <c r="A40" s="45">
        <f>SUM($AV$12:AV40)</f>
        <v>0</v>
      </c>
      <c r="B40" s="119"/>
      <c r="C40" s="52"/>
      <c r="D40" s="52"/>
      <c r="E40" s="52"/>
      <c r="F40" s="53"/>
      <c r="G40" s="52"/>
      <c r="H40" s="52"/>
      <c r="I40" s="52"/>
      <c r="J40" s="54"/>
      <c r="K40" s="46"/>
      <c r="L40" s="156">
        <f>IF(K40=Organisatie!$E$20,1,0)</f>
        <v>0</v>
      </c>
      <c r="M40" s="156">
        <f>IF(K40=Organisatie!$D$21,1,0)</f>
        <v>0</v>
      </c>
      <c r="N40" s="156">
        <f>IF(K40=Organisatie!$D$22,1,0)</f>
        <v>0</v>
      </c>
      <c r="O40" s="156">
        <f>IF(K40=Organisatie!$D$23,1,0)</f>
        <v>0</v>
      </c>
      <c r="P40" s="156">
        <f t="shared" si="15"/>
        <v>0</v>
      </c>
      <c r="Q40" s="157">
        <f t="shared" si="16"/>
        <v>0</v>
      </c>
      <c r="R40" s="152">
        <f t="shared" si="17"/>
        <v>0</v>
      </c>
      <c r="S40" s="127"/>
      <c r="T40" s="153">
        <f t="shared" si="18"/>
        <v>0</v>
      </c>
      <c r="U40" s="154">
        <f t="shared" si="19"/>
        <v>0</v>
      </c>
      <c r="V40" s="155"/>
      <c r="W40" s="50">
        <f t="shared" si="1"/>
        <v>0</v>
      </c>
      <c r="X40" s="50">
        <f t="shared" si="2"/>
        <v>0</v>
      </c>
      <c r="Y40" s="22"/>
      <c r="Z40" s="48">
        <f>COUNTIF(J12:J312,"29")</f>
        <v>0</v>
      </c>
      <c r="AA40" s="49" t="s">
        <v>33</v>
      </c>
      <c r="AB40" s="31"/>
      <c r="AC40" s="50">
        <f t="shared" si="3"/>
        <v>0</v>
      </c>
      <c r="AD40" s="50">
        <f t="shared" si="4"/>
        <v>0</v>
      </c>
      <c r="AE40" s="50">
        <f t="shared" si="5"/>
        <v>0</v>
      </c>
      <c r="AF40" s="50">
        <f t="shared" si="6"/>
        <v>0</v>
      </c>
      <c r="AG40" s="50">
        <f t="shared" si="7"/>
        <v>0</v>
      </c>
      <c r="AH40" s="50">
        <f t="shared" si="8"/>
        <v>0</v>
      </c>
      <c r="AI40" s="50">
        <f t="shared" si="9"/>
        <v>0</v>
      </c>
      <c r="AJ40" s="50">
        <f t="shared" si="10"/>
        <v>0</v>
      </c>
      <c r="AK40" s="51">
        <f t="shared" si="11"/>
        <v>0</v>
      </c>
      <c r="AL40" s="37" t="str">
        <f t="shared" si="12"/>
        <v>Er ontbreken nog enkele gegevens!</v>
      </c>
      <c r="AM40" s="11"/>
      <c r="AN40" s="98">
        <f t="shared" si="13"/>
        <v>0</v>
      </c>
      <c r="AV40" s="20">
        <f t="shared" si="14"/>
        <v>0</v>
      </c>
      <c r="AW40" s="11"/>
    </row>
    <row r="41" spans="1:49" ht="15.75" customHeight="1" x14ac:dyDescent="0.2">
      <c r="A41" s="45">
        <f>SUM($AV$12:AV41)</f>
        <v>0</v>
      </c>
      <c r="B41" s="119"/>
      <c r="C41" s="52"/>
      <c r="D41" s="52"/>
      <c r="E41" s="52"/>
      <c r="F41" s="53"/>
      <c r="G41" s="52"/>
      <c r="H41" s="52"/>
      <c r="I41" s="52"/>
      <c r="J41" s="54"/>
      <c r="K41" s="46"/>
      <c r="L41" s="156">
        <f>IF(K41=Organisatie!$E$20,1,0)</f>
        <v>0</v>
      </c>
      <c r="M41" s="156">
        <f>IF(K41=Organisatie!$D$21,1,0)</f>
        <v>0</v>
      </c>
      <c r="N41" s="156">
        <f>IF(K41=Organisatie!$D$22,1,0)</f>
        <v>0</v>
      </c>
      <c r="O41" s="156">
        <f>IF(K41=Organisatie!$D$23,1,0)</f>
        <v>0</v>
      </c>
      <c r="P41" s="156">
        <f t="shared" si="15"/>
        <v>0</v>
      </c>
      <c r="Q41" s="157">
        <f t="shared" si="16"/>
        <v>0</v>
      </c>
      <c r="R41" s="152">
        <f t="shared" si="17"/>
        <v>0</v>
      </c>
      <c r="S41" s="127"/>
      <c r="T41" s="153">
        <f t="shared" si="18"/>
        <v>0</v>
      </c>
      <c r="U41" s="154">
        <f t="shared" si="19"/>
        <v>0</v>
      </c>
      <c r="V41" s="155"/>
      <c r="W41" s="50">
        <f t="shared" si="1"/>
        <v>0</v>
      </c>
      <c r="X41" s="50">
        <f t="shared" si="2"/>
        <v>0</v>
      </c>
      <c r="Y41" s="22"/>
      <c r="Z41" s="48">
        <f>COUNTIF(J12:J312,"30")</f>
        <v>0</v>
      </c>
      <c r="AA41" s="49" t="s">
        <v>34</v>
      </c>
      <c r="AB41" s="31"/>
      <c r="AC41" s="50">
        <f t="shared" si="3"/>
        <v>0</v>
      </c>
      <c r="AD41" s="50">
        <f t="shared" si="4"/>
        <v>0</v>
      </c>
      <c r="AE41" s="50">
        <f t="shared" si="5"/>
        <v>0</v>
      </c>
      <c r="AF41" s="50">
        <f t="shared" si="6"/>
        <v>0</v>
      </c>
      <c r="AG41" s="50">
        <f t="shared" si="7"/>
        <v>0</v>
      </c>
      <c r="AH41" s="50">
        <f t="shared" si="8"/>
        <v>0</v>
      </c>
      <c r="AI41" s="50">
        <f t="shared" si="9"/>
        <v>0</v>
      </c>
      <c r="AJ41" s="50">
        <f t="shared" si="10"/>
        <v>0</v>
      </c>
      <c r="AK41" s="51">
        <f t="shared" si="11"/>
        <v>0</v>
      </c>
      <c r="AL41" s="37" t="str">
        <f t="shared" si="12"/>
        <v>Er ontbreken nog enkele gegevens!</v>
      </c>
      <c r="AM41" s="11"/>
      <c r="AN41" s="98">
        <f t="shared" si="13"/>
        <v>0</v>
      </c>
      <c r="AV41" s="20">
        <f t="shared" si="14"/>
        <v>0</v>
      </c>
      <c r="AW41" s="11"/>
    </row>
    <row r="42" spans="1:49" ht="15.75" customHeight="1" x14ac:dyDescent="0.2">
      <c r="A42" s="45">
        <f>SUM($AV$12:AV42)</f>
        <v>0</v>
      </c>
      <c r="B42" s="119"/>
      <c r="C42" s="52"/>
      <c r="D42" s="52"/>
      <c r="E42" s="52"/>
      <c r="F42" s="53"/>
      <c r="G42" s="52"/>
      <c r="H42" s="52"/>
      <c r="I42" s="52"/>
      <c r="J42" s="54"/>
      <c r="K42" s="46"/>
      <c r="L42" s="156">
        <f>IF(K42=Organisatie!$E$20,1,0)</f>
        <v>0</v>
      </c>
      <c r="M42" s="156">
        <f>IF(K42=Organisatie!$D$21,1,0)</f>
        <v>0</v>
      </c>
      <c r="N42" s="156">
        <f>IF(K42=Organisatie!$D$22,1,0)</f>
        <v>0</v>
      </c>
      <c r="O42" s="156">
        <f>IF(K42=Organisatie!$D$23,1,0)</f>
        <v>0</v>
      </c>
      <c r="P42" s="156">
        <f t="shared" si="15"/>
        <v>0</v>
      </c>
      <c r="Q42" s="157">
        <f t="shared" si="16"/>
        <v>0</v>
      </c>
      <c r="R42" s="152">
        <f t="shared" si="17"/>
        <v>0</v>
      </c>
      <c r="S42" s="127"/>
      <c r="T42" s="153">
        <f t="shared" si="18"/>
        <v>0</v>
      </c>
      <c r="U42" s="154">
        <f t="shared" si="19"/>
        <v>0</v>
      </c>
      <c r="V42" s="155"/>
      <c r="W42" s="50">
        <f t="shared" si="1"/>
        <v>0</v>
      </c>
      <c r="X42" s="50">
        <f t="shared" si="2"/>
        <v>0</v>
      </c>
      <c r="Y42" s="22"/>
      <c r="Z42" s="48">
        <f>COUNTIF(J12:J312,"31")</f>
        <v>0</v>
      </c>
      <c r="AA42" s="49" t="s">
        <v>35</v>
      </c>
      <c r="AB42" s="31"/>
      <c r="AC42" s="50">
        <f t="shared" si="3"/>
        <v>0</v>
      </c>
      <c r="AD42" s="50">
        <f t="shared" si="4"/>
        <v>0</v>
      </c>
      <c r="AE42" s="50">
        <f t="shared" si="5"/>
        <v>0</v>
      </c>
      <c r="AF42" s="50">
        <f t="shared" si="6"/>
        <v>0</v>
      </c>
      <c r="AG42" s="50">
        <f t="shared" si="7"/>
        <v>0</v>
      </c>
      <c r="AH42" s="50">
        <f t="shared" si="8"/>
        <v>0</v>
      </c>
      <c r="AI42" s="50">
        <f t="shared" si="9"/>
        <v>0</v>
      </c>
      <c r="AJ42" s="50">
        <f t="shared" si="10"/>
        <v>0</v>
      </c>
      <c r="AK42" s="51">
        <f t="shared" si="11"/>
        <v>0</v>
      </c>
      <c r="AL42" s="37" t="str">
        <f t="shared" si="12"/>
        <v>Er ontbreken nog enkele gegevens!</v>
      </c>
      <c r="AM42" s="11"/>
      <c r="AN42" s="98">
        <f t="shared" si="13"/>
        <v>0</v>
      </c>
      <c r="AV42" s="20">
        <f t="shared" si="14"/>
        <v>0</v>
      </c>
      <c r="AW42" s="11"/>
    </row>
    <row r="43" spans="1:49" ht="15.75" customHeight="1" x14ac:dyDescent="0.2">
      <c r="A43" s="45">
        <f>SUM($AV$12:AV43)</f>
        <v>0</v>
      </c>
      <c r="B43" s="119"/>
      <c r="C43" s="52"/>
      <c r="D43" s="52"/>
      <c r="E43" s="52"/>
      <c r="F43" s="53"/>
      <c r="G43" s="52"/>
      <c r="H43" s="52"/>
      <c r="I43" s="52"/>
      <c r="J43" s="54"/>
      <c r="K43" s="46"/>
      <c r="L43" s="156">
        <f>IF(K43=Organisatie!$E$20,1,0)</f>
        <v>0</v>
      </c>
      <c r="M43" s="156">
        <f>IF(K43=Organisatie!$D$21,1,0)</f>
        <v>0</v>
      </c>
      <c r="N43" s="156">
        <f>IF(K43=Organisatie!$D$22,1,0)</f>
        <v>0</v>
      </c>
      <c r="O43" s="156">
        <f>IF(K43=Organisatie!$D$23,1,0)</f>
        <v>0</v>
      </c>
      <c r="P43" s="156">
        <f t="shared" si="15"/>
        <v>0</v>
      </c>
      <c r="Q43" s="157">
        <f t="shared" si="16"/>
        <v>0</v>
      </c>
      <c r="R43" s="152">
        <f t="shared" si="17"/>
        <v>0</v>
      </c>
      <c r="S43" s="127"/>
      <c r="T43" s="153">
        <f t="shared" si="18"/>
        <v>0</v>
      </c>
      <c r="U43" s="154">
        <f t="shared" si="19"/>
        <v>0</v>
      </c>
      <c r="V43" s="155"/>
      <c r="W43" s="50">
        <f t="shared" si="1"/>
        <v>0</v>
      </c>
      <c r="X43" s="50">
        <f t="shared" si="2"/>
        <v>0</v>
      </c>
      <c r="Y43" s="22"/>
      <c r="Z43" s="48">
        <f>COUNTIF(J12:J312,"32")</f>
        <v>0</v>
      </c>
      <c r="AA43" s="49" t="s">
        <v>36</v>
      </c>
      <c r="AB43" s="31"/>
      <c r="AC43" s="50">
        <f t="shared" si="3"/>
        <v>0</v>
      </c>
      <c r="AD43" s="50">
        <f t="shared" si="4"/>
        <v>0</v>
      </c>
      <c r="AE43" s="50">
        <f t="shared" si="5"/>
        <v>0</v>
      </c>
      <c r="AF43" s="50">
        <f t="shared" si="6"/>
        <v>0</v>
      </c>
      <c r="AG43" s="50">
        <f t="shared" si="7"/>
        <v>0</v>
      </c>
      <c r="AH43" s="50">
        <f t="shared" si="8"/>
        <v>0</v>
      </c>
      <c r="AI43" s="50">
        <f t="shared" si="9"/>
        <v>0</v>
      </c>
      <c r="AJ43" s="50">
        <f t="shared" si="10"/>
        <v>0</v>
      </c>
      <c r="AK43" s="51">
        <f t="shared" si="11"/>
        <v>0</v>
      </c>
      <c r="AL43" s="37" t="str">
        <f t="shared" si="12"/>
        <v>Er ontbreken nog enkele gegevens!</v>
      </c>
      <c r="AM43" s="11"/>
      <c r="AN43" s="98">
        <f t="shared" si="13"/>
        <v>0</v>
      </c>
      <c r="AV43" s="20">
        <f t="shared" si="14"/>
        <v>0</v>
      </c>
      <c r="AW43" s="11"/>
    </row>
    <row r="44" spans="1:49" ht="15.75" customHeight="1" x14ac:dyDescent="0.2">
      <c r="A44" s="45">
        <f>SUM($AV$12:AV44)</f>
        <v>0</v>
      </c>
      <c r="B44" s="119"/>
      <c r="C44" s="52"/>
      <c r="D44" s="52"/>
      <c r="E44" s="52"/>
      <c r="F44" s="53"/>
      <c r="G44" s="52"/>
      <c r="H44" s="52"/>
      <c r="I44" s="52"/>
      <c r="J44" s="54"/>
      <c r="K44" s="46"/>
      <c r="L44" s="156">
        <f>IF(K44=Organisatie!$E$20,1,0)</f>
        <v>0</v>
      </c>
      <c r="M44" s="156">
        <f>IF(K44=Organisatie!$D$21,1,0)</f>
        <v>0</v>
      </c>
      <c r="N44" s="156">
        <f>IF(K44=Organisatie!$D$22,1,0)</f>
        <v>0</v>
      </c>
      <c r="O44" s="156">
        <f>IF(K44=Organisatie!$D$23,1,0)</f>
        <v>0</v>
      </c>
      <c r="P44" s="156">
        <f t="shared" si="15"/>
        <v>0</v>
      </c>
      <c r="Q44" s="157">
        <f t="shared" si="16"/>
        <v>0</v>
      </c>
      <c r="R44" s="152">
        <f t="shared" si="17"/>
        <v>0</v>
      </c>
      <c r="S44" s="127"/>
      <c r="T44" s="153">
        <f t="shared" si="18"/>
        <v>0</v>
      </c>
      <c r="U44" s="154">
        <f t="shared" si="19"/>
        <v>0</v>
      </c>
      <c r="V44" s="155"/>
      <c r="W44" s="50">
        <f t="shared" si="1"/>
        <v>0</v>
      </c>
      <c r="X44" s="50">
        <f t="shared" si="2"/>
        <v>0</v>
      </c>
      <c r="Y44" s="22"/>
      <c r="Z44" s="48">
        <f>COUNTIF(J12:J312,"33")</f>
        <v>0</v>
      </c>
      <c r="AA44" s="49" t="s">
        <v>37</v>
      </c>
      <c r="AB44" s="31"/>
      <c r="AC44" s="50">
        <f t="shared" si="3"/>
        <v>0</v>
      </c>
      <c r="AD44" s="50">
        <f t="shared" si="4"/>
        <v>0</v>
      </c>
      <c r="AE44" s="50">
        <f t="shared" si="5"/>
        <v>0</v>
      </c>
      <c r="AF44" s="50">
        <f t="shared" si="6"/>
        <v>0</v>
      </c>
      <c r="AG44" s="50">
        <f t="shared" si="7"/>
        <v>0</v>
      </c>
      <c r="AH44" s="50">
        <f t="shared" si="8"/>
        <v>0</v>
      </c>
      <c r="AI44" s="50">
        <f t="shared" si="9"/>
        <v>0</v>
      </c>
      <c r="AJ44" s="50">
        <f t="shared" si="10"/>
        <v>0</v>
      </c>
      <c r="AK44" s="51">
        <f t="shared" si="11"/>
        <v>0</v>
      </c>
      <c r="AL44" s="37" t="str">
        <f t="shared" si="12"/>
        <v>Er ontbreken nog enkele gegevens!</v>
      </c>
      <c r="AM44" s="11"/>
      <c r="AN44" s="98">
        <f t="shared" si="13"/>
        <v>0</v>
      </c>
      <c r="AV44" s="20">
        <f t="shared" si="14"/>
        <v>0</v>
      </c>
      <c r="AW44" s="11"/>
    </row>
    <row r="45" spans="1:49" ht="15.75" customHeight="1" x14ac:dyDescent="0.2">
      <c r="A45" s="45">
        <f>SUM($AV$12:AV45)</f>
        <v>0</v>
      </c>
      <c r="B45" s="119"/>
      <c r="C45" s="52"/>
      <c r="D45" s="52"/>
      <c r="E45" s="52"/>
      <c r="F45" s="53"/>
      <c r="G45" s="52"/>
      <c r="H45" s="52"/>
      <c r="I45" s="52"/>
      <c r="J45" s="54"/>
      <c r="K45" s="46"/>
      <c r="L45" s="156">
        <f>IF(K45=Organisatie!$E$20,1,0)</f>
        <v>0</v>
      </c>
      <c r="M45" s="156">
        <f>IF(K45=Organisatie!$D$21,1,0)</f>
        <v>0</v>
      </c>
      <c r="N45" s="156">
        <f>IF(K45=Organisatie!$D$22,1,0)</f>
        <v>0</v>
      </c>
      <c r="O45" s="156">
        <f>IF(K45=Organisatie!$D$23,1,0)</f>
        <v>0</v>
      </c>
      <c r="P45" s="156">
        <f t="shared" si="15"/>
        <v>0</v>
      </c>
      <c r="Q45" s="157">
        <f t="shared" si="16"/>
        <v>0</v>
      </c>
      <c r="R45" s="152">
        <f t="shared" si="17"/>
        <v>0</v>
      </c>
      <c r="S45" s="127"/>
      <c r="T45" s="153">
        <f t="shared" si="18"/>
        <v>0</v>
      </c>
      <c r="U45" s="154">
        <f t="shared" si="19"/>
        <v>0</v>
      </c>
      <c r="V45" s="155"/>
      <c r="W45" s="50">
        <f t="shared" si="1"/>
        <v>0</v>
      </c>
      <c r="X45" s="50">
        <f t="shared" si="2"/>
        <v>0</v>
      </c>
      <c r="Y45" s="22"/>
      <c r="Z45" s="48">
        <f>COUNTIF(J12:J312,"34")</f>
        <v>0</v>
      </c>
      <c r="AA45" s="49" t="s">
        <v>38</v>
      </c>
      <c r="AB45" s="31"/>
      <c r="AC45" s="50">
        <f t="shared" si="3"/>
        <v>0</v>
      </c>
      <c r="AD45" s="50">
        <f t="shared" si="4"/>
        <v>0</v>
      </c>
      <c r="AE45" s="50">
        <f t="shared" si="5"/>
        <v>0</v>
      </c>
      <c r="AF45" s="50">
        <f t="shared" si="6"/>
        <v>0</v>
      </c>
      <c r="AG45" s="50">
        <f t="shared" si="7"/>
        <v>0</v>
      </c>
      <c r="AH45" s="50">
        <f t="shared" si="8"/>
        <v>0</v>
      </c>
      <c r="AI45" s="50">
        <f t="shared" si="9"/>
        <v>0</v>
      </c>
      <c r="AJ45" s="50">
        <f t="shared" si="10"/>
        <v>0</v>
      </c>
      <c r="AK45" s="51">
        <f t="shared" si="11"/>
        <v>0</v>
      </c>
      <c r="AL45" s="37" t="str">
        <f t="shared" si="12"/>
        <v>Er ontbreken nog enkele gegevens!</v>
      </c>
      <c r="AM45" s="11"/>
      <c r="AN45" s="98">
        <f t="shared" si="13"/>
        <v>0</v>
      </c>
      <c r="AV45" s="20">
        <f t="shared" si="14"/>
        <v>0</v>
      </c>
      <c r="AW45" s="11"/>
    </row>
    <row r="46" spans="1:49" ht="15.75" customHeight="1" x14ac:dyDescent="0.2">
      <c r="A46" s="45">
        <f>SUM($AV$12:AV46)</f>
        <v>0</v>
      </c>
      <c r="B46" s="119"/>
      <c r="C46" s="52"/>
      <c r="D46" s="52"/>
      <c r="E46" s="52"/>
      <c r="F46" s="53"/>
      <c r="G46" s="52"/>
      <c r="H46" s="52"/>
      <c r="I46" s="52"/>
      <c r="J46" s="54"/>
      <c r="K46" s="46"/>
      <c r="L46" s="156">
        <f>IF(K46=Organisatie!$E$20,1,0)</f>
        <v>0</v>
      </c>
      <c r="M46" s="156">
        <f>IF(K46=Organisatie!$D$21,1,0)</f>
        <v>0</v>
      </c>
      <c r="N46" s="156">
        <f>IF(K46=Organisatie!$D$22,1,0)</f>
        <v>0</v>
      </c>
      <c r="O46" s="156">
        <f>IF(K46=Organisatie!$D$23,1,0)</f>
        <v>0</v>
      </c>
      <c r="P46" s="156">
        <f t="shared" si="15"/>
        <v>0</v>
      </c>
      <c r="Q46" s="157">
        <f t="shared" si="16"/>
        <v>0</v>
      </c>
      <c r="R46" s="152">
        <f t="shared" si="17"/>
        <v>0</v>
      </c>
      <c r="S46" s="127"/>
      <c r="T46" s="153">
        <f t="shared" si="18"/>
        <v>0</v>
      </c>
      <c r="U46" s="154">
        <f t="shared" si="19"/>
        <v>0</v>
      </c>
      <c r="V46" s="155"/>
      <c r="W46" s="50">
        <f t="shared" si="1"/>
        <v>0</v>
      </c>
      <c r="X46" s="50">
        <f t="shared" si="2"/>
        <v>0</v>
      </c>
      <c r="Y46" s="22"/>
      <c r="Z46" s="48">
        <f>COUNTIF(J12:J312,"35")</f>
        <v>0</v>
      </c>
      <c r="AA46" s="49" t="s">
        <v>39</v>
      </c>
      <c r="AB46" s="31"/>
      <c r="AC46" s="50">
        <f t="shared" si="3"/>
        <v>0</v>
      </c>
      <c r="AD46" s="50">
        <f t="shared" si="4"/>
        <v>0</v>
      </c>
      <c r="AE46" s="50">
        <f t="shared" si="5"/>
        <v>0</v>
      </c>
      <c r="AF46" s="50">
        <f t="shared" si="6"/>
        <v>0</v>
      </c>
      <c r="AG46" s="50">
        <f t="shared" si="7"/>
        <v>0</v>
      </c>
      <c r="AH46" s="50">
        <f t="shared" si="8"/>
        <v>0</v>
      </c>
      <c r="AI46" s="50">
        <f t="shared" si="9"/>
        <v>0</v>
      </c>
      <c r="AJ46" s="50">
        <f t="shared" si="10"/>
        <v>0</v>
      </c>
      <c r="AK46" s="51">
        <f t="shared" si="11"/>
        <v>0</v>
      </c>
      <c r="AL46" s="37" t="str">
        <f t="shared" si="12"/>
        <v>Er ontbreken nog enkele gegevens!</v>
      </c>
      <c r="AM46" s="11"/>
      <c r="AN46" s="98">
        <f t="shared" si="13"/>
        <v>0</v>
      </c>
      <c r="AV46" s="20">
        <f t="shared" si="14"/>
        <v>0</v>
      </c>
      <c r="AW46" s="11"/>
    </row>
    <row r="47" spans="1:49" ht="15.75" customHeight="1" x14ac:dyDescent="0.2">
      <c r="A47" s="45">
        <f>SUM($AV$12:AV47)</f>
        <v>0</v>
      </c>
      <c r="B47" s="119"/>
      <c r="C47" s="52"/>
      <c r="D47" s="52"/>
      <c r="E47" s="52"/>
      <c r="F47" s="53"/>
      <c r="G47" s="52"/>
      <c r="H47" s="52"/>
      <c r="I47" s="52"/>
      <c r="J47" s="54"/>
      <c r="K47" s="46"/>
      <c r="L47" s="156">
        <f>IF(K47=Organisatie!$E$20,1,0)</f>
        <v>0</v>
      </c>
      <c r="M47" s="156">
        <f>IF(K47=Organisatie!$D$21,1,0)</f>
        <v>0</v>
      </c>
      <c r="N47" s="156">
        <f>IF(K47=Organisatie!$D$22,1,0)</f>
        <v>0</v>
      </c>
      <c r="O47" s="156">
        <f>IF(K47=Organisatie!$D$23,1,0)</f>
        <v>0</v>
      </c>
      <c r="P47" s="156">
        <f t="shared" si="15"/>
        <v>0</v>
      </c>
      <c r="Q47" s="157">
        <f t="shared" si="16"/>
        <v>0</v>
      </c>
      <c r="R47" s="152">
        <f t="shared" si="17"/>
        <v>0</v>
      </c>
      <c r="S47" s="127"/>
      <c r="T47" s="153">
        <f t="shared" si="18"/>
        <v>0</v>
      </c>
      <c r="U47" s="154">
        <f t="shared" si="19"/>
        <v>0</v>
      </c>
      <c r="V47" s="155"/>
      <c r="W47" s="50">
        <f t="shared" si="1"/>
        <v>0</v>
      </c>
      <c r="X47" s="50">
        <f t="shared" si="2"/>
        <v>0</v>
      </c>
      <c r="Y47" s="22"/>
      <c r="Z47" s="48">
        <f>COUNTIF(J12:J312,"36")</f>
        <v>0</v>
      </c>
      <c r="AA47" s="49" t="s">
        <v>40</v>
      </c>
      <c r="AB47" s="31"/>
      <c r="AC47" s="50">
        <f t="shared" si="3"/>
        <v>0</v>
      </c>
      <c r="AD47" s="50">
        <f t="shared" si="4"/>
        <v>0</v>
      </c>
      <c r="AE47" s="50">
        <f t="shared" si="5"/>
        <v>0</v>
      </c>
      <c r="AF47" s="50">
        <f t="shared" si="6"/>
        <v>0</v>
      </c>
      <c r="AG47" s="50">
        <f t="shared" si="7"/>
        <v>0</v>
      </c>
      <c r="AH47" s="50">
        <f t="shared" si="8"/>
        <v>0</v>
      </c>
      <c r="AI47" s="50">
        <f t="shared" si="9"/>
        <v>0</v>
      </c>
      <c r="AJ47" s="50">
        <f t="shared" si="10"/>
        <v>0</v>
      </c>
      <c r="AK47" s="51">
        <f t="shared" si="11"/>
        <v>0</v>
      </c>
      <c r="AL47" s="37" t="str">
        <f t="shared" si="12"/>
        <v>Er ontbreken nog enkele gegevens!</v>
      </c>
      <c r="AM47" s="11"/>
      <c r="AN47" s="98">
        <f t="shared" si="13"/>
        <v>0</v>
      </c>
      <c r="AV47" s="20">
        <f t="shared" si="14"/>
        <v>0</v>
      </c>
      <c r="AW47" s="11"/>
    </row>
    <row r="48" spans="1:49" ht="15.75" customHeight="1" x14ac:dyDescent="0.2">
      <c r="A48" s="45">
        <f>SUM($AV$12:AV48)</f>
        <v>0</v>
      </c>
      <c r="B48" s="119"/>
      <c r="C48" s="52"/>
      <c r="D48" s="52"/>
      <c r="E48" s="52"/>
      <c r="F48" s="53"/>
      <c r="G48" s="52"/>
      <c r="H48" s="52"/>
      <c r="I48" s="52"/>
      <c r="J48" s="54"/>
      <c r="K48" s="46"/>
      <c r="L48" s="156">
        <f>IF(K48=Organisatie!$E$20,1,0)</f>
        <v>0</v>
      </c>
      <c r="M48" s="156">
        <f>IF(K48=Organisatie!$D$21,1,0)</f>
        <v>0</v>
      </c>
      <c r="N48" s="156">
        <f>IF(K48=Organisatie!$D$22,1,0)</f>
        <v>0</v>
      </c>
      <c r="O48" s="156">
        <f>IF(K48=Organisatie!$D$23,1,0)</f>
        <v>0</v>
      </c>
      <c r="P48" s="156">
        <f t="shared" si="15"/>
        <v>0</v>
      </c>
      <c r="Q48" s="157">
        <f t="shared" si="16"/>
        <v>0</v>
      </c>
      <c r="R48" s="152">
        <f t="shared" si="17"/>
        <v>0</v>
      </c>
      <c r="S48" s="127"/>
      <c r="T48" s="153">
        <f t="shared" si="18"/>
        <v>0</v>
      </c>
      <c r="U48" s="154">
        <f t="shared" si="19"/>
        <v>0</v>
      </c>
      <c r="V48" s="155"/>
      <c r="W48" s="50">
        <f t="shared" si="1"/>
        <v>0</v>
      </c>
      <c r="X48" s="50">
        <f t="shared" si="2"/>
        <v>0</v>
      </c>
      <c r="Y48" s="22"/>
      <c r="Z48" s="48">
        <f>COUNTIF(J12:J312,"37")</f>
        <v>0</v>
      </c>
      <c r="AA48" s="49" t="s">
        <v>41</v>
      </c>
      <c r="AB48" s="31"/>
      <c r="AC48" s="50">
        <f t="shared" si="3"/>
        <v>0</v>
      </c>
      <c r="AD48" s="50">
        <f t="shared" si="4"/>
        <v>0</v>
      </c>
      <c r="AE48" s="50">
        <f t="shared" si="5"/>
        <v>0</v>
      </c>
      <c r="AF48" s="50">
        <f t="shared" si="6"/>
        <v>0</v>
      </c>
      <c r="AG48" s="50">
        <f t="shared" si="7"/>
        <v>0</v>
      </c>
      <c r="AH48" s="50">
        <f t="shared" si="8"/>
        <v>0</v>
      </c>
      <c r="AI48" s="50">
        <f t="shared" si="9"/>
        <v>0</v>
      </c>
      <c r="AJ48" s="50">
        <f t="shared" si="10"/>
        <v>0</v>
      </c>
      <c r="AK48" s="51">
        <f t="shared" si="11"/>
        <v>0</v>
      </c>
      <c r="AL48" s="37" t="str">
        <f t="shared" si="12"/>
        <v>Er ontbreken nog enkele gegevens!</v>
      </c>
      <c r="AM48" s="11"/>
      <c r="AN48" s="98">
        <f t="shared" si="13"/>
        <v>0</v>
      </c>
      <c r="AV48" s="20">
        <f t="shared" si="14"/>
        <v>0</v>
      </c>
      <c r="AW48" s="11"/>
    </row>
    <row r="49" spans="1:49" ht="15.75" customHeight="1" x14ac:dyDescent="0.2">
      <c r="A49" s="45">
        <f>SUM($AV$12:AV49)</f>
        <v>0</v>
      </c>
      <c r="B49" s="119"/>
      <c r="C49" s="52"/>
      <c r="D49" s="52"/>
      <c r="E49" s="52"/>
      <c r="F49" s="53"/>
      <c r="G49" s="52"/>
      <c r="H49" s="52"/>
      <c r="I49" s="52"/>
      <c r="J49" s="54"/>
      <c r="K49" s="46"/>
      <c r="L49" s="156">
        <f>IF(K49=Organisatie!$E$20,1,0)</f>
        <v>0</v>
      </c>
      <c r="M49" s="156">
        <f>IF(K49=Organisatie!$D$21,1,0)</f>
        <v>0</v>
      </c>
      <c r="N49" s="156">
        <f>IF(K49=Organisatie!$D$22,1,0)</f>
        <v>0</v>
      </c>
      <c r="O49" s="156">
        <f>IF(K49=Organisatie!$D$23,1,0)</f>
        <v>0</v>
      </c>
      <c r="P49" s="156">
        <f t="shared" si="15"/>
        <v>0</v>
      </c>
      <c r="Q49" s="157">
        <f t="shared" si="16"/>
        <v>0</v>
      </c>
      <c r="R49" s="152">
        <f t="shared" si="17"/>
        <v>0</v>
      </c>
      <c r="S49" s="127"/>
      <c r="T49" s="153">
        <f t="shared" si="18"/>
        <v>0</v>
      </c>
      <c r="U49" s="154">
        <f t="shared" si="19"/>
        <v>0</v>
      </c>
      <c r="V49" s="155"/>
      <c r="W49" s="50">
        <f t="shared" si="1"/>
        <v>0</v>
      </c>
      <c r="X49" s="50">
        <f t="shared" si="2"/>
        <v>0</v>
      </c>
      <c r="Y49" s="22"/>
      <c r="Z49" s="48">
        <f>COUNTIF(J12:J312,"38")</f>
        <v>0</v>
      </c>
      <c r="AA49" s="49" t="s">
        <v>42</v>
      </c>
      <c r="AB49" s="31"/>
      <c r="AC49" s="50">
        <f t="shared" si="3"/>
        <v>0</v>
      </c>
      <c r="AD49" s="50">
        <f t="shared" si="4"/>
        <v>0</v>
      </c>
      <c r="AE49" s="50">
        <f t="shared" si="5"/>
        <v>0</v>
      </c>
      <c r="AF49" s="50">
        <f t="shared" si="6"/>
        <v>0</v>
      </c>
      <c r="AG49" s="50">
        <f t="shared" si="7"/>
        <v>0</v>
      </c>
      <c r="AH49" s="50">
        <f t="shared" si="8"/>
        <v>0</v>
      </c>
      <c r="AI49" s="50">
        <f t="shared" si="9"/>
        <v>0</v>
      </c>
      <c r="AJ49" s="50">
        <f t="shared" si="10"/>
        <v>0</v>
      </c>
      <c r="AK49" s="51">
        <f t="shared" si="11"/>
        <v>0</v>
      </c>
      <c r="AL49" s="37" t="str">
        <f t="shared" si="12"/>
        <v>Er ontbreken nog enkele gegevens!</v>
      </c>
      <c r="AM49" s="11"/>
      <c r="AN49" s="98">
        <f t="shared" si="13"/>
        <v>0</v>
      </c>
      <c r="AV49" s="20">
        <f t="shared" si="14"/>
        <v>0</v>
      </c>
      <c r="AW49" s="11"/>
    </row>
    <row r="50" spans="1:49" ht="15.75" customHeight="1" x14ac:dyDescent="0.2">
      <c r="A50" s="45">
        <f>SUM($AV$12:AV50)</f>
        <v>0</v>
      </c>
      <c r="B50" s="119"/>
      <c r="C50" s="52"/>
      <c r="D50" s="52"/>
      <c r="E50" s="52"/>
      <c r="F50" s="53"/>
      <c r="G50" s="52"/>
      <c r="H50" s="52"/>
      <c r="I50" s="52"/>
      <c r="J50" s="54"/>
      <c r="K50" s="46"/>
      <c r="L50" s="156">
        <f>IF(K50=Organisatie!$E$20,1,0)</f>
        <v>0</v>
      </c>
      <c r="M50" s="156">
        <f>IF(K50=Organisatie!$D$21,1,0)</f>
        <v>0</v>
      </c>
      <c r="N50" s="156">
        <f>IF(K50=Organisatie!$D$22,1,0)</f>
        <v>0</v>
      </c>
      <c r="O50" s="156">
        <f>IF(K50=Organisatie!$D$23,1,0)</f>
        <v>0</v>
      </c>
      <c r="P50" s="156">
        <f t="shared" si="15"/>
        <v>0</v>
      </c>
      <c r="Q50" s="157">
        <f t="shared" si="16"/>
        <v>0</v>
      </c>
      <c r="R50" s="152">
        <f t="shared" si="17"/>
        <v>0</v>
      </c>
      <c r="S50" s="127"/>
      <c r="T50" s="153">
        <f t="shared" si="18"/>
        <v>0</v>
      </c>
      <c r="U50" s="154">
        <f t="shared" si="19"/>
        <v>0</v>
      </c>
      <c r="V50" s="155"/>
      <c r="W50" s="50">
        <f t="shared" si="1"/>
        <v>0</v>
      </c>
      <c r="X50" s="50">
        <f t="shared" si="2"/>
        <v>0</v>
      </c>
      <c r="Y50" s="22"/>
      <c r="Z50" s="48">
        <f>COUNTIF(J12:J312,"39")</f>
        <v>0</v>
      </c>
      <c r="AA50" s="49" t="s">
        <v>43</v>
      </c>
      <c r="AB50" s="31"/>
      <c r="AC50" s="50">
        <f t="shared" si="3"/>
        <v>0</v>
      </c>
      <c r="AD50" s="50">
        <f t="shared" si="4"/>
        <v>0</v>
      </c>
      <c r="AE50" s="50">
        <f t="shared" si="5"/>
        <v>0</v>
      </c>
      <c r="AF50" s="50">
        <f t="shared" si="6"/>
        <v>0</v>
      </c>
      <c r="AG50" s="50">
        <f t="shared" si="7"/>
        <v>0</v>
      </c>
      <c r="AH50" s="50">
        <f t="shared" si="8"/>
        <v>0</v>
      </c>
      <c r="AI50" s="50">
        <f t="shared" si="9"/>
        <v>0</v>
      </c>
      <c r="AJ50" s="50">
        <f t="shared" si="10"/>
        <v>0</v>
      </c>
      <c r="AK50" s="51">
        <f t="shared" si="11"/>
        <v>0</v>
      </c>
      <c r="AL50" s="37" t="str">
        <f t="shared" si="12"/>
        <v>Er ontbreken nog enkele gegevens!</v>
      </c>
      <c r="AM50" s="11"/>
      <c r="AN50" s="98">
        <f t="shared" si="13"/>
        <v>0</v>
      </c>
      <c r="AV50" s="20">
        <f t="shared" si="14"/>
        <v>0</v>
      </c>
      <c r="AW50" s="11"/>
    </row>
    <row r="51" spans="1:49" ht="15.75" customHeight="1" x14ac:dyDescent="0.2">
      <c r="A51" s="45">
        <f>SUM($AV$12:AV51)</f>
        <v>0</v>
      </c>
      <c r="B51" s="119"/>
      <c r="C51" s="52"/>
      <c r="D51" s="52"/>
      <c r="E51" s="52"/>
      <c r="F51" s="53"/>
      <c r="G51" s="52"/>
      <c r="H51" s="52"/>
      <c r="I51" s="52"/>
      <c r="J51" s="54"/>
      <c r="K51" s="46"/>
      <c r="L51" s="156">
        <f>IF(K51=Organisatie!$E$20,1,0)</f>
        <v>0</v>
      </c>
      <c r="M51" s="156">
        <f>IF(K51=Organisatie!$D$21,1,0)</f>
        <v>0</v>
      </c>
      <c r="N51" s="156">
        <f>IF(K51=Organisatie!$D$22,1,0)</f>
        <v>0</v>
      </c>
      <c r="O51" s="156">
        <f>IF(K51=Organisatie!$D$23,1,0)</f>
        <v>0</v>
      </c>
      <c r="P51" s="156">
        <f t="shared" si="15"/>
        <v>0</v>
      </c>
      <c r="Q51" s="157">
        <f t="shared" si="16"/>
        <v>0</v>
      </c>
      <c r="R51" s="152">
        <f t="shared" si="17"/>
        <v>0</v>
      </c>
      <c r="S51" s="127"/>
      <c r="T51" s="153">
        <f t="shared" si="18"/>
        <v>0</v>
      </c>
      <c r="U51" s="154">
        <f t="shared" si="19"/>
        <v>0</v>
      </c>
      <c r="V51" s="155"/>
      <c r="W51" s="50">
        <f t="shared" si="1"/>
        <v>0</v>
      </c>
      <c r="X51" s="50">
        <f t="shared" si="2"/>
        <v>0</v>
      </c>
      <c r="Y51" s="22"/>
      <c r="Z51" s="55">
        <f>COUNTIF(J12:J312,"40")</f>
        <v>0</v>
      </c>
      <c r="AA51" s="49" t="s">
        <v>73</v>
      </c>
      <c r="AB51" s="31"/>
      <c r="AC51" s="50">
        <f t="shared" si="3"/>
        <v>0</v>
      </c>
      <c r="AD51" s="50">
        <f t="shared" si="4"/>
        <v>0</v>
      </c>
      <c r="AE51" s="50">
        <f t="shared" si="5"/>
        <v>0</v>
      </c>
      <c r="AF51" s="50">
        <f t="shared" si="6"/>
        <v>0</v>
      </c>
      <c r="AG51" s="50">
        <f t="shared" si="7"/>
        <v>0</v>
      </c>
      <c r="AH51" s="50">
        <f t="shared" si="8"/>
        <v>0</v>
      </c>
      <c r="AI51" s="50">
        <f t="shared" si="9"/>
        <v>0</v>
      </c>
      <c r="AJ51" s="50">
        <f t="shared" si="10"/>
        <v>0</v>
      </c>
      <c r="AK51" s="51">
        <f t="shared" si="11"/>
        <v>0</v>
      </c>
      <c r="AL51" s="37" t="str">
        <f t="shared" si="12"/>
        <v>Er ontbreken nog enkele gegevens!</v>
      </c>
      <c r="AM51" s="11"/>
      <c r="AN51" s="98">
        <f t="shared" si="13"/>
        <v>0</v>
      </c>
      <c r="AV51" s="20">
        <f t="shared" si="14"/>
        <v>0</v>
      </c>
      <c r="AW51" s="11"/>
    </row>
    <row r="52" spans="1:49" ht="15.75" customHeight="1" x14ac:dyDescent="0.2">
      <c r="A52" s="45">
        <f>SUM($AV$12:AV52)</f>
        <v>0</v>
      </c>
      <c r="B52" s="119"/>
      <c r="C52" s="52"/>
      <c r="D52" s="52"/>
      <c r="E52" s="52"/>
      <c r="F52" s="53"/>
      <c r="G52" s="52"/>
      <c r="H52" s="52"/>
      <c r="I52" s="52"/>
      <c r="J52" s="54"/>
      <c r="K52" s="46"/>
      <c r="L52" s="156">
        <f>IF(K52=Organisatie!$E$20,1,0)</f>
        <v>0</v>
      </c>
      <c r="M52" s="156">
        <f>IF(K52=Organisatie!$D$21,1,0)</f>
        <v>0</v>
      </c>
      <c r="N52" s="156">
        <f>IF(K52=Organisatie!$D$22,1,0)</f>
        <v>0</v>
      </c>
      <c r="O52" s="156">
        <f>IF(K52=Organisatie!$D$23,1,0)</f>
        <v>0</v>
      </c>
      <c r="P52" s="156">
        <f t="shared" si="15"/>
        <v>0</v>
      </c>
      <c r="Q52" s="157">
        <f t="shared" si="16"/>
        <v>0</v>
      </c>
      <c r="R52" s="152">
        <f t="shared" si="17"/>
        <v>0</v>
      </c>
      <c r="S52" s="127"/>
      <c r="T52" s="153">
        <f t="shared" si="18"/>
        <v>0</v>
      </c>
      <c r="U52" s="154">
        <f t="shared" si="19"/>
        <v>0</v>
      </c>
      <c r="V52" s="155"/>
      <c r="W52" s="50">
        <f t="shared" si="1"/>
        <v>0</v>
      </c>
      <c r="X52" s="50">
        <f t="shared" si="2"/>
        <v>0</v>
      </c>
      <c r="Y52" s="22"/>
      <c r="Z52" s="55">
        <f>COUNTIF(J12:J312,"41")</f>
        <v>0</v>
      </c>
      <c r="AA52" s="49" t="s">
        <v>44</v>
      </c>
      <c r="AB52" s="31"/>
      <c r="AC52" s="50">
        <f t="shared" si="3"/>
        <v>0</v>
      </c>
      <c r="AD52" s="50">
        <f t="shared" si="4"/>
        <v>0</v>
      </c>
      <c r="AE52" s="50">
        <f t="shared" si="5"/>
        <v>0</v>
      </c>
      <c r="AF52" s="50">
        <f t="shared" si="6"/>
        <v>0</v>
      </c>
      <c r="AG52" s="50">
        <f t="shared" si="7"/>
        <v>0</v>
      </c>
      <c r="AH52" s="50">
        <f t="shared" si="8"/>
        <v>0</v>
      </c>
      <c r="AI52" s="50">
        <f t="shared" si="9"/>
        <v>0</v>
      </c>
      <c r="AJ52" s="50">
        <f t="shared" si="10"/>
        <v>0</v>
      </c>
      <c r="AK52" s="51">
        <f t="shared" si="11"/>
        <v>0</v>
      </c>
      <c r="AL52" s="37" t="str">
        <f t="shared" si="12"/>
        <v>Er ontbreken nog enkele gegevens!</v>
      </c>
      <c r="AM52" s="11"/>
      <c r="AN52" s="98">
        <f t="shared" si="13"/>
        <v>0</v>
      </c>
      <c r="AV52" s="20">
        <f t="shared" si="14"/>
        <v>0</v>
      </c>
      <c r="AW52" s="11"/>
    </row>
    <row r="53" spans="1:49" ht="15.75" customHeight="1" x14ac:dyDescent="0.2">
      <c r="A53" s="45">
        <f>SUM($AV$12:AV53)</f>
        <v>0</v>
      </c>
      <c r="B53" s="119"/>
      <c r="C53" s="52"/>
      <c r="D53" s="52"/>
      <c r="E53" s="52"/>
      <c r="F53" s="53"/>
      <c r="G53" s="52"/>
      <c r="H53" s="52"/>
      <c r="I53" s="52"/>
      <c r="J53" s="54"/>
      <c r="K53" s="46"/>
      <c r="L53" s="156">
        <f>IF(K53=Organisatie!$E$20,1,0)</f>
        <v>0</v>
      </c>
      <c r="M53" s="156">
        <f>IF(K53=Organisatie!$D$21,1,0)</f>
        <v>0</v>
      </c>
      <c r="N53" s="156">
        <f>IF(K53=Organisatie!$D$22,1,0)</f>
        <v>0</v>
      </c>
      <c r="O53" s="156">
        <f>IF(K53=Organisatie!$D$23,1,0)</f>
        <v>0</v>
      </c>
      <c r="P53" s="156">
        <f t="shared" si="15"/>
        <v>0</v>
      </c>
      <c r="Q53" s="157">
        <f t="shared" si="16"/>
        <v>0</v>
      </c>
      <c r="R53" s="152">
        <f t="shared" si="17"/>
        <v>0</v>
      </c>
      <c r="S53" s="127"/>
      <c r="T53" s="153">
        <f t="shared" si="18"/>
        <v>0</v>
      </c>
      <c r="U53" s="154">
        <f t="shared" si="19"/>
        <v>0</v>
      </c>
      <c r="V53" s="155"/>
      <c r="W53" s="50">
        <f t="shared" si="1"/>
        <v>0</v>
      </c>
      <c r="X53" s="50">
        <f t="shared" si="2"/>
        <v>0</v>
      </c>
      <c r="Y53" s="22"/>
      <c r="Z53" s="55">
        <f>COUNTIF(J12:J312,"42")</f>
        <v>0</v>
      </c>
      <c r="AA53" s="49" t="s">
        <v>45</v>
      </c>
      <c r="AB53" s="31"/>
      <c r="AC53" s="50">
        <f t="shared" si="3"/>
        <v>0</v>
      </c>
      <c r="AD53" s="50">
        <f t="shared" si="4"/>
        <v>0</v>
      </c>
      <c r="AE53" s="50">
        <f t="shared" si="5"/>
        <v>0</v>
      </c>
      <c r="AF53" s="50">
        <f t="shared" si="6"/>
        <v>0</v>
      </c>
      <c r="AG53" s="50">
        <f t="shared" si="7"/>
        <v>0</v>
      </c>
      <c r="AH53" s="50">
        <f t="shared" si="8"/>
        <v>0</v>
      </c>
      <c r="AI53" s="50">
        <f t="shared" si="9"/>
        <v>0</v>
      </c>
      <c r="AJ53" s="50">
        <f t="shared" si="10"/>
        <v>0</v>
      </c>
      <c r="AK53" s="51">
        <f t="shared" si="11"/>
        <v>0</v>
      </c>
      <c r="AL53" s="37" t="str">
        <f t="shared" si="12"/>
        <v>Er ontbreken nog enkele gegevens!</v>
      </c>
      <c r="AM53" s="11"/>
      <c r="AN53" s="98">
        <f t="shared" si="13"/>
        <v>0</v>
      </c>
      <c r="AV53" s="20">
        <f t="shared" si="14"/>
        <v>0</v>
      </c>
      <c r="AW53" s="11"/>
    </row>
    <row r="54" spans="1:49" ht="15.75" customHeight="1" x14ac:dyDescent="0.2">
      <c r="A54" s="45">
        <f>SUM($AV$12:AV54)</f>
        <v>0</v>
      </c>
      <c r="B54" s="119"/>
      <c r="C54" s="52"/>
      <c r="D54" s="52"/>
      <c r="E54" s="52"/>
      <c r="F54" s="53"/>
      <c r="G54" s="52"/>
      <c r="H54" s="52"/>
      <c r="I54" s="52"/>
      <c r="J54" s="54"/>
      <c r="K54" s="46"/>
      <c r="L54" s="156">
        <f>IF(K54=Organisatie!$E$20,1,0)</f>
        <v>0</v>
      </c>
      <c r="M54" s="156">
        <f>IF(K54=Organisatie!$D$21,1,0)</f>
        <v>0</v>
      </c>
      <c r="N54" s="156">
        <f>IF(K54=Organisatie!$D$22,1,0)</f>
        <v>0</v>
      </c>
      <c r="O54" s="156">
        <f>IF(K54=Organisatie!$D$23,1,0)</f>
        <v>0</v>
      </c>
      <c r="P54" s="156">
        <f t="shared" si="15"/>
        <v>0</v>
      </c>
      <c r="Q54" s="157">
        <f t="shared" si="16"/>
        <v>0</v>
      </c>
      <c r="R54" s="152">
        <f t="shared" si="17"/>
        <v>0</v>
      </c>
      <c r="S54" s="127"/>
      <c r="T54" s="153">
        <f t="shared" si="18"/>
        <v>0</v>
      </c>
      <c r="U54" s="154">
        <f t="shared" si="19"/>
        <v>0</v>
      </c>
      <c r="V54" s="155"/>
      <c r="W54" s="50">
        <f t="shared" si="1"/>
        <v>0</v>
      </c>
      <c r="X54" s="50">
        <f t="shared" si="2"/>
        <v>0</v>
      </c>
      <c r="Y54" s="22"/>
      <c r="Z54" s="55">
        <f>COUNTIF(J12:J312,"43")</f>
        <v>0</v>
      </c>
      <c r="AA54" s="49" t="s">
        <v>46</v>
      </c>
      <c r="AB54" s="31"/>
      <c r="AC54" s="50">
        <f t="shared" si="3"/>
        <v>0</v>
      </c>
      <c r="AD54" s="50">
        <f t="shared" si="4"/>
        <v>0</v>
      </c>
      <c r="AE54" s="50">
        <f t="shared" si="5"/>
        <v>0</v>
      </c>
      <c r="AF54" s="50">
        <f t="shared" si="6"/>
        <v>0</v>
      </c>
      <c r="AG54" s="50">
        <f t="shared" si="7"/>
        <v>0</v>
      </c>
      <c r="AH54" s="50">
        <f t="shared" si="8"/>
        <v>0</v>
      </c>
      <c r="AI54" s="50">
        <f t="shared" si="9"/>
        <v>0</v>
      </c>
      <c r="AJ54" s="50">
        <f t="shared" si="10"/>
        <v>0</v>
      </c>
      <c r="AK54" s="51">
        <f t="shared" si="11"/>
        <v>0</v>
      </c>
      <c r="AL54" s="37" t="str">
        <f t="shared" si="12"/>
        <v>Er ontbreken nog enkele gegevens!</v>
      </c>
      <c r="AM54" s="11"/>
      <c r="AN54" s="98">
        <f t="shared" si="13"/>
        <v>0</v>
      </c>
      <c r="AV54" s="20">
        <f t="shared" si="14"/>
        <v>0</v>
      </c>
      <c r="AW54" s="11"/>
    </row>
    <row r="55" spans="1:49" ht="15.75" customHeight="1" x14ac:dyDescent="0.2">
      <c r="A55" s="45">
        <f>SUM($AV$12:AV55)</f>
        <v>0</v>
      </c>
      <c r="B55" s="119"/>
      <c r="C55" s="52"/>
      <c r="D55" s="52"/>
      <c r="E55" s="52"/>
      <c r="F55" s="53"/>
      <c r="G55" s="52"/>
      <c r="H55" s="52"/>
      <c r="I55" s="52"/>
      <c r="J55" s="54"/>
      <c r="K55" s="46"/>
      <c r="L55" s="156">
        <f>IF(K55=Organisatie!$E$20,1,0)</f>
        <v>0</v>
      </c>
      <c r="M55" s="156">
        <f>IF(K55=Organisatie!$D$21,1,0)</f>
        <v>0</v>
      </c>
      <c r="N55" s="156">
        <f>IF(K55=Organisatie!$D$22,1,0)</f>
        <v>0</v>
      </c>
      <c r="O55" s="156">
        <f>IF(K55=Organisatie!$D$23,1,0)</f>
        <v>0</v>
      </c>
      <c r="P55" s="156">
        <f t="shared" si="15"/>
        <v>0</v>
      </c>
      <c r="Q55" s="157">
        <f t="shared" si="16"/>
        <v>0</v>
      </c>
      <c r="R55" s="152">
        <f t="shared" si="17"/>
        <v>0</v>
      </c>
      <c r="S55" s="127"/>
      <c r="T55" s="153">
        <f t="shared" si="18"/>
        <v>0</v>
      </c>
      <c r="U55" s="154">
        <f t="shared" si="19"/>
        <v>0</v>
      </c>
      <c r="V55" s="155"/>
      <c r="W55" s="50">
        <f t="shared" si="1"/>
        <v>0</v>
      </c>
      <c r="X55" s="50">
        <f t="shared" si="2"/>
        <v>0</v>
      </c>
      <c r="Y55" s="22"/>
      <c r="Z55" s="55">
        <f>COUNTIF(J12:J312,"44")</f>
        <v>0</v>
      </c>
      <c r="AA55" s="49" t="s">
        <v>47</v>
      </c>
      <c r="AB55" s="31"/>
      <c r="AC55" s="50">
        <f t="shared" si="3"/>
        <v>0</v>
      </c>
      <c r="AD55" s="50">
        <f t="shared" si="4"/>
        <v>0</v>
      </c>
      <c r="AE55" s="50">
        <f t="shared" si="5"/>
        <v>0</v>
      </c>
      <c r="AF55" s="50">
        <f t="shared" si="6"/>
        <v>0</v>
      </c>
      <c r="AG55" s="50">
        <f t="shared" si="7"/>
        <v>0</v>
      </c>
      <c r="AH55" s="50">
        <f t="shared" si="8"/>
        <v>0</v>
      </c>
      <c r="AI55" s="50">
        <f t="shared" si="9"/>
        <v>0</v>
      </c>
      <c r="AJ55" s="50">
        <f t="shared" si="10"/>
        <v>0</v>
      </c>
      <c r="AK55" s="51">
        <f t="shared" si="11"/>
        <v>0</v>
      </c>
      <c r="AL55" s="37" t="str">
        <f t="shared" si="12"/>
        <v>Er ontbreken nog enkele gegevens!</v>
      </c>
      <c r="AM55" s="11"/>
      <c r="AN55" s="98">
        <f t="shared" si="13"/>
        <v>0</v>
      </c>
      <c r="AV55" s="20">
        <f t="shared" si="14"/>
        <v>0</v>
      </c>
      <c r="AW55" s="11"/>
    </row>
    <row r="56" spans="1:49" ht="15.75" customHeight="1" x14ac:dyDescent="0.2">
      <c r="A56" s="45">
        <f>SUM($AV$12:AV56)</f>
        <v>0</v>
      </c>
      <c r="B56" s="119"/>
      <c r="C56" s="52"/>
      <c r="D56" s="52"/>
      <c r="E56" s="52"/>
      <c r="F56" s="53"/>
      <c r="G56" s="52"/>
      <c r="H56" s="52"/>
      <c r="I56" s="52"/>
      <c r="J56" s="54"/>
      <c r="K56" s="46"/>
      <c r="L56" s="156">
        <f>IF(K56=Organisatie!$E$20,1,0)</f>
        <v>0</v>
      </c>
      <c r="M56" s="156">
        <f>IF(K56=Organisatie!$D$21,1,0)</f>
        <v>0</v>
      </c>
      <c r="N56" s="156">
        <f>IF(K56=Organisatie!$D$22,1,0)</f>
        <v>0</v>
      </c>
      <c r="O56" s="156">
        <f>IF(K56=Organisatie!$D$23,1,0)</f>
        <v>0</v>
      </c>
      <c r="P56" s="156">
        <f t="shared" si="15"/>
        <v>0</v>
      </c>
      <c r="Q56" s="157">
        <f t="shared" si="16"/>
        <v>0</v>
      </c>
      <c r="R56" s="152">
        <f t="shared" si="17"/>
        <v>0</v>
      </c>
      <c r="S56" s="127"/>
      <c r="T56" s="153">
        <f t="shared" si="18"/>
        <v>0</v>
      </c>
      <c r="U56" s="154">
        <f t="shared" si="19"/>
        <v>0</v>
      </c>
      <c r="V56" s="155"/>
      <c r="W56" s="50">
        <f t="shared" si="1"/>
        <v>0</v>
      </c>
      <c r="X56" s="50">
        <f t="shared" si="2"/>
        <v>0</v>
      </c>
      <c r="Y56" s="22"/>
      <c r="Z56" s="55">
        <f>COUNTIF(J12:J312,"45")</f>
        <v>0</v>
      </c>
      <c r="AA56" s="49" t="s">
        <v>48</v>
      </c>
      <c r="AB56" s="31"/>
      <c r="AC56" s="50">
        <f t="shared" si="3"/>
        <v>0</v>
      </c>
      <c r="AD56" s="50">
        <f t="shared" si="4"/>
        <v>0</v>
      </c>
      <c r="AE56" s="50">
        <f t="shared" si="5"/>
        <v>0</v>
      </c>
      <c r="AF56" s="50">
        <f t="shared" si="6"/>
        <v>0</v>
      </c>
      <c r="AG56" s="50">
        <f t="shared" si="7"/>
        <v>0</v>
      </c>
      <c r="AH56" s="50">
        <f t="shared" si="8"/>
        <v>0</v>
      </c>
      <c r="AI56" s="50">
        <f t="shared" si="9"/>
        <v>0</v>
      </c>
      <c r="AJ56" s="50">
        <f t="shared" si="10"/>
        <v>0</v>
      </c>
      <c r="AK56" s="51">
        <f t="shared" si="11"/>
        <v>0</v>
      </c>
      <c r="AL56" s="37" t="str">
        <f t="shared" si="12"/>
        <v>Er ontbreken nog enkele gegevens!</v>
      </c>
      <c r="AM56" s="11"/>
      <c r="AN56" s="98">
        <f t="shared" si="13"/>
        <v>0</v>
      </c>
      <c r="AV56" s="20">
        <f t="shared" si="14"/>
        <v>0</v>
      </c>
      <c r="AW56" s="11"/>
    </row>
    <row r="57" spans="1:49" ht="15.75" customHeight="1" x14ac:dyDescent="0.2">
      <c r="A57" s="45">
        <f>SUM($AV$12:AV57)</f>
        <v>0</v>
      </c>
      <c r="B57" s="119"/>
      <c r="C57" s="52"/>
      <c r="D57" s="52"/>
      <c r="E57" s="52"/>
      <c r="F57" s="53"/>
      <c r="G57" s="52"/>
      <c r="H57" s="52"/>
      <c r="I57" s="52"/>
      <c r="J57" s="54"/>
      <c r="K57" s="46"/>
      <c r="L57" s="156">
        <f>IF(K57=Organisatie!$E$20,1,0)</f>
        <v>0</v>
      </c>
      <c r="M57" s="156">
        <f>IF(K57=Organisatie!$D$21,1,0)</f>
        <v>0</v>
      </c>
      <c r="N57" s="156">
        <f>IF(K57=Organisatie!$D$22,1,0)</f>
        <v>0</v>
      </c>
      <c r="O57" s="156">
        <f>IF(K57=Organisatie!$D$23,1,0)</f>
        <v>0</v>
      </c>
      <c r="P57" s="156">
        <f t="shared" si="15"/>
        <v>0</v>
      </c>
      <c r="Q57" s="157">
        <f t="shared" si="16"/>
        <v>0</v>
      </c>
      <c r="R57" s="152">
        <f t="shared" si="17"/>
        <v>0</v>
      </c>
      <c r="S57" s="127"/>
      <c r="T57" s="153">
        <f t="shared" si="18"/>
        <v>0</v>
      </c>
      <c r="U57" s="154">
        <f t="shared" si="19"/>
        <v>0</v>
      </c>
      <c r="V57" s="155"/>
      <c r="W57" s="50">
        <f t="shared" si="1"/>
        <v>0</v>
      </c>
      <c r="X57" s="50">
        <f t="shared" si="2"/>
        <v>0</v>
      </c>
      <c r="Y57" s="22"/>
      <c r="Z57" s="55">
        <f>COUNTIF(J12:J312,"46")</f>
        <v>0</v>
      </c>
      <c r="AA57" s="49" t="s">
        <v>49</v>
      </c>
      <c r="AB57" s="31"/>
      <c r="AC57" s="50">
        <f t="shared" si="3"/>
        <v>0</v>
      </c>
      <c r="AD57" s="50">
        <f t="shared" si="4"/>
        <v>0</v>
      </c>
      <c r="AE57" s="50">
        <f t="shared" si="5"/>
        <v>0</v>
      </c>
      <c r="AF57" s="50">
        <f t="shared" si="6"/>
        <v>0</v>
      </c>
      <c r="AG57" s="50">
        <f t="shared" si="7"/>
        <v>0</v>
      </c>
      <c r="AH57" s="50">
        <f t="shared" si="8"/>
        <v>0</v>
      </c>
      <c r="AI57" s="50">
        <f t="shared" si="9"/>
        <v>0</v>
      </c>
      <c r="AJ57" s="50">
        <f t="shared" si="10"/>
        <v>0</v>
      </c>
      <c r="AK57" s="51">
        <f t="shared" si="11"/>
        <v>0</v>
      </c>
      <c r="AL57" s="37" t="str">
        <f t="shared" si="12"/>
        <v>Er ontbreken nog enkele gegevens!</v>
      </c>
      <c r="AM57" s="11"/>
      <c r="AN57" s="98">
        <f t="shared" si="13"/>
        <v>0</v>
      </c>
      <c r="AV57" s="20">
        <f t="shared" si="14"/>
        <v>0</v>
      </c>
      <c r="AW57" s="11"/>
    </row>
    <row r="58" spans="1:49" ht="15.75" customHeight="1" x14ac:dyDescent="0.2">
      <c r="A58" s="45">
        <f>SUM($AV$12:AV58)</f>
        <v>0</v>
      </c>
      <c r="B58" s="119"/>
      <c r="C58" s="52"/>
      <c r="D58" s="52"/>
      <c r="E58" s="52"/>
      <c r="F58" s="53"/>
      <c r="G58" s="52"/>
      <c r="H58" s="52"/>
      <c r="I58" s="52"/>
      <c r="J58" s="54"/>
      <c r="K58" s="46"/>
      <c r="L58" s="156">
        <f>IF(K58=Organisatie!$E$20,1,0)</f>
        <v>0</v>
      </c>
      <c r="M58" s="156">
        <f>IF(K58=Organisatie!$D$21,1,0)</f>
        <v>0</v>
      </c>
      <c r="N58" s="156">
        <f>IF(K58=Organisatie!$D$22,1,0)</f>
        <v>0</v>
      </c>
      <c r="O58" s="156">
        <f>IF(K58=Organisatie!$D$23,1,0)</f>
        <v>0</v>
      </c>
      <c r="P58" s="156">
        <f t="shared" si="15"/>
        <v>0</v>
      </c>
      <c r="Q58" s="157">
        <f t="shared" si="16"/>
        <v>0</v>
      </c>
      <c r="R58" s="152">
        <f t="shared" si="17"/>
        <v>0</v>
      </c>
      <c r="S58" s="127"/>
      <c r="T58" s="153">
        <f t="shared" si="18"/>
        <v>0</v>
      </c>
      <c r="U58" s="154">
        <f t="shared" si="19"/>
        <v>0</v>
      </c>
      <c r="V58" s="155"/>
      <c r="W58" s="50">
        <f t="shared" si="1"/>
        <v>0</v>
      </c>
      <c r="X58" s="50">
        <f t="shared" si="2"/>
        <v>0</v>
      </c>
      <c r="Y58" s="22"/>
      <c r="Z58" s="55">
        <f>COUNTIF(J12:J312,"47")</f>
        <v>0</v>
      </c>
      <c r="AA58" s="49" t="s">
        <v>50</v>
      </c>
      <c r="AB58" s="31"/>
      <c r="AC58" s="50">
        <f t="shared" si="3"/>
        <v>0</v>
      </c>
      <c r="AD58" s="50">
        <f t="shared" si="4"/>
        <v>0</v>
      </c>
      <c r="AE58" s="50">
        <f t="shared" si="5"/>
        <v>0</v>
      </c>
      <c r="AF58" s="50">
        <f t="shared" si="6"/>
        <v>0</v>
      </c>
      <c r="AG58" s="50">
        <f t="shared" si="7"/>
        <v>0</v>
      </c>
      <c r="AH58" s="50">
        <f t="shared" si="8"/>
        <v>0</v>
      </c>
      <c r="AI58" s="50">
        <f t="shared" si="9"/>
        <v>0</v>
      </c>
      <c r="AJ58" s="50">
        <f t="shared" si="10"/>
        <v>0</v>
      </c>
      <c r="AK58" s="51">
        <f t="shared" si="11"/>
        <v>0</v>
      </c>
      <c r="AL58" s="37" t="str">
        <f t="shared" si="12"/>
        <v>Er ontbreken nog enkele gegevens!</v>
      </c>
      <c r="AM58" s="11"/>
      <c r="AN58" s="98">
        <f t="shared" si="13"/>
        <v>0</v>
      </c>
      <c r="AV58" s="20">
        <f t="shared" si="14"/>
        <v>0</v>
      </c>
      <c r="AW58" s="11"/>
    </row>
    <row r="59" spans="1:49" ht="15.75" customHeight="1" x14ac:dyDescent="0.2">
      <c r="A59" s="45">
        <f>SUM($AV$12:AV59)</f>
        <v>0</v>
      </c>
      <c r="B59" s="119"/>
      <c r="C59" s="52"/>
      <c r="D59" s="52"/>
      <c r="E59" s="52"/>
      <c r="F59" s="53"/>
      <c r="G59" s="52"/>
      <c r="H59" s="52"/>
      <c r="I59" s="52"/>
      <c r="J59" s="54"/>
      <c r="K59" s="46"/>
      <c r="L59" s="156">
        <f>IF(K59=Organisatie!$E$20,1,0)</f>
        <v>0</v>
      </c>
      <c r="M59" s="156">
        <f>IF(K59=Organisatie!$D$21,1,0)</f>
        <v>0</v>
      </c>
      <c r="N59" s="156">
        <f>IF(K59=Organisatie!$D$22,1,0)</f>
        <v>0</v>
      </c>
      <c r="O59" s="156">
        <f>IF(K59=Organisatie!$D$23,1,0)</f>
        <v>0</v>
      </c>
      <c r="P59" s="156">
        <f t="shared" si="15"/>
        <v>0</v>
      </c>
      <c r="Q59" s="157">
        <f t="shared" si="16"/>
        <v>0</v>
      </c>
      <c r="R59" s="152">
        <f t="shared" si="17"/>
        <v>0</v>
      </c>
      <c r="S59" s="127"/>
      <c r="T59" s="153">
        <f t="shared" si="18"/>
        <v>0</v>
      </c>
      <c r="U59" s="154">
        <f t="shared" si="19"/>
        <v>0</v>
      </c>
      <c r="V59" s="155"/>
      <c r="W59" s="50">
        <f t="shared" si="1"/>
        <v>0</v>
      </c>
      <c r="X59" s="50">
        <f t="shared" si="2"/>
        <v>0</v>
      </c>
      <c r="Y59" s="22"/>
      <c r="Z59" s="55">
        <f>COUNTIF(J12:J312,"48")</f>
        <v>0</v>
      </c>
      <c r="AA59" s="49" t="s">
        <v>51</v>
      </c>
      <c r="AB59" s="31"/>
      <c r="AC59" s="50">
        <f t="shared" si="3"/>
        <v>0</v>
      </c>
      <c r="AD59" s="50">
        <f t="shared" si="4"/>
        <v>0</v>
      </c>
      <c r="AE59" s="50">
        <f t="shared" si="5"/>
        <v>0</v>
      </c>
      <c r="AF59" s="50">
        <f t="shared" si="6"/>
        <v>0</v>
      </c>
      <c r="AG59" s="50">
        <f t="shared" si="7"/>
        <v>0</v>
      </c>
      <c r="AH59" s="50">
        <f t="shared" si="8"/>
        <v>0</v>
      </c>
      <c r="AI59" s="50">
        <f t="shared" si="9"/>
        <v>0</v>
      </c>
      <c r="AJ59" s="50">
        <f t="shared" si="10"/>
        <v>0</v>
      </c>
      <c r="AK59" s="51">
        <f t="shared" si="11"/>
        <v>0</v>
      </c>
      <c r="AL59" s="37" t="str">
        <f t="shared" si="12"/>
        <v>Er ontbreken nog enkele gegevens!</v>
      </c>
      <c r="AM59" s="11"/>
      <c r="AN59" s="98">
        <f t="shared" si="13"/>
        <v>0</v>
      </c>
      <c r="AV59" s="20">
        <f t="shared" si="14"/>
        <v>0</v>
      </c>
      <c r="AW59" s="11"/>
    </row>
    <row r="60" spans="1:49" ht="15.75" customHeight="1" x14ac:dyDescent="0.2">
      <c r="A60" s="45">
        <f>SUM($AV$12:AV60)</f>
        <v>0</v>
      </c>
      <c r="B60" s="119"/>
      <c r="C60" s="52"/>
      <c r="D60" s="52"/>
      <c r="E60" s="52"/>
      <c r="F60" s="53"/>
      <c r="G60" s="52"/>
      <c r="H60" s="52"/>
      <c r="I60" s="52"/>
      <c r="J60" s="54"/>
      <c r="K60" s="46"/>
      <c r="L60" s="156">
        <f>IF(K60=Organisatie!$E$20,1,0)</f>
        <v>0</v>
      </c>
      <c r="M60" s="156">
        <f>IF(K60=Organisatie!$D$21,1,0)</f>
        <v>0</v>
      </c>
      <c r="N60" s="156">
        <f>IF(K60=Organisatie!$D$22,1,0)</f>
        <v>0</v>
      </c>
      <c r="O60" s="156">
        <f>IF(K60=Organisatie!$D$23,1,0)</f>
        <v>0</v>
      </c>
      <c r="P60" s="156">
        <f t="shared" si="15"/>
        <v>0</v>
      </c>
      <c r="Q60" s="157">
        <f t="shared" si="16"/>
        <v>0</v>
      </c>
      <c r="R60" s="152">
        <f t="shared" si="17"/>
        <v>0</v>
      </c>
      <c r="S60" s="127"/>
      <c r="T60" s="153">
        <f t="shared" si="18"/>
        <v>0</v>
      </c>
      <c r="U60" s="154">
        <f t="shared" si="19"/>
        <v>0</v>
      </c>
      <c r="V60" s="155"/>
      <c r="W60" s="50">
        <f t="shared" si="1"/>
        <v>0</v>
      </c>
      <c r="X60" s="50">
        <f t="shared" si="2"/>
        <v>0</v>
      </c>
      <c r="Y60" s="22"/>
      <c r="Z60" s="55">
        <f>COUNTIF(J12:J312,"49")</f>
        <v>0</v>
      </c>
      <c r="AA60" s="49" t="s">
        <v>52</v>
      </c>
      <c r="AB60" s="31"/>
      <c r="AC60" s="50">
        <f t="shared" si="3"/>
        <v>0</v>
      </c>
      <c r="AD60" s="50">
        <f t="shared" si="4"/>
        <v>0</v>
      </c>
      <c r="AE60" s="50">
        <f t="shared" si="5"/>
        <v>0</v>
      </c>
      <c r="AF60" s="50">
        <f t="shared" si="6"/>
        <v>0</v>
      </c>
      <c r="AG60" s="50">
        <f t="shared" si="7"/>
        <v>0</v>
      </c>
      <c r="AH60" s="50">
        <f t="shared" si="8"/>
        <v>0</v>
      </c>
      <c r="AI60" s="50">
        <f t="shared" si="9"/>
        <v>0</v>
      </c>
      <c r="AJ60" s="50">
        <f t="shared" si="10"/>
        <v>0</v>
      </c>
      <c r="AK60" s="51">
        <f t="shared" si="11"/>
        <v>0</v>
      </c>
      <c r="AL60" s="37" t="str">
        <f t="shared" si="12"/>
        <v>Er ontbreken nog enkele gegevens!</v>
      </c>
      <c r="AM60" s="11"/>
      <c r="AN60" s="98">
        <f t="shared" si="13"/>
        <v>0</v>
      </c>
      <c r="AV60" s="20">
        <f t="shared" si="14"/>
        <v>0</v>
      </c>
      <c r="AW60" s="11"/>
    </row>
    <row r="61" spans="1:49" ht="15.75" customHeight="1" x14ac:dyDescent="0.2">
      <c r="A61" s="45">
        <f>SUM($AV$12:AV61)</f>
        <v>0</v>
      </c>
      <c r="B61" s="119"/>
      <c r="C61" s="52"/>
      <c r="D61" s="52"/>
      <c r="E61" s="52"/>
      <c r="F61" s="53"/>
      <c r="G61" s="52"/>
      <c r="H61" s="52"/>
      <c r="I61" s="52"/>
      <c r="J61" s="54"/>
      <c r="K61" s="46"/>
      <c r="L61" s="156">
        <f>IF(K61=Organisatie!$E$20,1,0)</f>
        <v>0</v>
      </c>
      <c r="M61" s="156">
        <f>IF(K61=Organisatie!$D$21,1,0)</f>
        <v>0</v>
      </c>
      <c r="N61" s="156">
        <f>IF(K61=Organisatie!$D$22,1,0)</f>
        <v>0</v>
      </c>
      <c r="O61" s="156">
        <f>IF(K61=Organisatie!$D$23,1,0)</f>
        <v>0</v>
      </c>
      <c r="P61" s="156">
        <f t="shared" si="15"/>
        <v>0</v>
      </c>
      <c r="Q61" s="157">
        <f t="shared" si="16"/>
        <v>0</v>
      </c>
      <c r="R61" s="152">
        <f t="shared" si="17"/>
        <v>0</v>
      </c>
      <c r="S61" s="127"/>
      <c r="T61" s="153">
        <f t="shared" si="18"/>
        <v>0</v>
      </c>
      <c r="U61" s="154">
        <f t="shared" si="19"/>
        <v>0</v>
      </c>
      <c r="V61" s="155"/>
      <c r="W61" s="50">
        <f t="shared" si="1"/>
        <v>0</v>
      </c>
      <c r="X61" s="50">
        <f t="shared" si="2"/>
        <v>0</v>
      </c>
      <c r="Y61" s="22"/>
      <c r="Z61" s="55">
        <f>COUNTIF(J12:J312,"50")</f>
        <v>0</v>
      </c>
      <c r="AA61" s="49" t="s">
        <v>53</v>
      </c>
      <c r="AB61" s="31"/>
      <c r="AC61" s="50">
        <f t="shared" si="3"/>
        <v>0</v>
      </c>
      <c r="AD61" s="50">
        <f t="shared" si="4"/>
        <v>0</v>
      </c>
      <c r="AE61" s="50">
        <f t="shared" si="5"/>
        <v>0</v>
      </c>
      <c r="AF61" s="50">
        <f t="shared" si="6"/>
        <v>0</v>
      </c>
      <c r="AG61" s="50">
        <f t="shared" si="7"/>
        <v>0</v>
      </c>
      <c r="AH61" s="50">
        <f t="shared" si="8"/>
        <v>0</v>
      </c>
      <c r="AI61" s="50">
        <f t="shared" si="9"/>
        <v>0</v>
      </c>
      <c r="AJ61" s="50">
        <f t="shared" si="10"/>
        <v>0</v>
      </c>
      <c r="AK61" s="51">
        <f t="shared" si="11"/>
        <v>0</v>
      </c>
      <c r="AL61" s="37" t="str">
        <f t="shared" si="12"/>
        <v>Er ontbreken nog enkele gegevens!</v>
      </c>
      <c r="AM61" s="11"/>
      <c r="AN61" s="98">
        <f t="shared" si="13"/>
        <v>0</v>
      </c>
      <c r="AV61" s="20">
        <f t="shared" si="14"/>
        <v>0</v>
      </c>
      <c r="AW61" s="11"/>
    </row>
    <row r="62" spans="1:49" ht="15.75" customHeight="1" x14ac:dyDescent="0.2">
      <c r="A62" s="45">
        <f>SUM($AV$12:AV62)</f>
        <v>0</v>
      </c>
      <c r="B62" s="119"/>
      <c r="C62" s="52"/>
      <c r="D62" s="52"/>
      <c r="E62" s="52"/>
      <c r="F62" s="53"/>
      <c r="G62" s="52"/>
      <c r="H62" s="52"/>
      <c r="I62" s="52"/>
      <c r="J62" s="54"/>
      <c r="K62" s="46"/>
      <c r="L62" s="156">
        <f>IF(K62=Organisatie!$E$20,1,0)</f>
        <v>0</v>
      </c>
      <c r="M62" s="156">
        <f>IF(K62=Organisatie!$D$21,1,0)</f>
        <v>0</v>
      </c>
      <c r="N62" s="156">
        <f>IF(K62=Organisatie!$D$22,1,0)</f>
        <v>0</v>
      </c>
      <c r="O62" s="156">
        <f>IF(K62=Organisatie!$D$23,1,0)</f>
        <v>0</v>
      </c>
      <c r="P62" s="156">
        <f t="shared" si="15"/>
        <v>0</v>
      </c>
      <c r="Q62" s="157">
        <f t="shared" si="16"/>
        <v>0</v>
      </c>
      <c r="R62" s="152">
        <f t="shared" si="17"/>
        <v>0</v>
      </c>
      <c r="S62" s="127"/>
      <c r="T62" s="153">
        <f t="shared" si="18"/>
        <v>0</v>
      </c>
      <c r="U62" s="154">
        <f t="shared" si="19"/>
        <v>0</v>
      </c>
      <c r="V62" s="155"/>
      <c r="W62" s="50">
        <f t="shared" si="1"/>
        <v>0</v>
      </c>
      <c r="X62" s="50">
        <f t="shared" si="2"/>
        <v>0</v>
      </c>
      <c r="Y62" s="22"/>
      <c r="Z62" s="55">
        <f>COUNTIF(J12:J312,"51")</f>
        <v>0</v>
      </c>
      <c r="AA62" s="49" t="s">
        <v>54</v>
      </c>
      <c r="AB62" s="31"/>
      <c r="AC62" s="50">
        <f t="shared" si="3"/>
        <v>0</v>
      </c>
      <c r="AD62" s="50">
        <f t="shared" si="4"/>
        <v>0</v>
      </c>
      <c r="AE62" s="50">
        <f t="shared" si="5"/>
        <v>0</v>
      </c>
      <c r="AF62" s="50">
        <f t="shared" si="6"/>
        <v>0</v>
      </c>
      <c r="AG62" s="50">
        <f t="shared" si="7"/>
        <v>0</v>
      </c>
      <c r="AH62" s="50">
        <f t="shared" si="8"/>
        <v>0</v>
      </c>
      <c r="AI62" s="50">
        <f t="shared" si="9"/>
        <v>0</v>
      </c>
      <c r="AJ62" s="50">
        <f t="shared" si="10"/>
        <v>0</v>
      </c>
      <c r="AK62" s="51">
        <f t="shared" si="11"/>
        <v>0</v>
      </c>
      <c r="AL62" s="37" t="str">
        <f t="shared" si="12"/>
        <v>Er ontbreken nog enkele gegevens!</v>
      </c>
      <c r="AM62" s="11"/>
      <c r="AN62" s="98">
        <f t="shared" si="13"/>
        <v>0</v>
      </c>
      <c r="AV62" s="20">
        <f t="shared" si="14"/>
        <v>0</v>
      </c>
      <c r="AW62" s="11"/>
    </row>
    <row r="63" spans="1:49" ht="15.75" customHeight="1" x14ac:dyDescent="0.2">
      <c r="A63" s="45">
        <f>SUM($AV$12:AV63)</f>
        <v>0</v>
      </c>
      <c r="B63" s="119"/>
      <c r="C63" s="52"/>
      <c r="D63" s="52"/>
      <c r="E63" s="52"/>
      <c r="F63" s="53"/>
      <c r="G63" s="52"/>
      <c r="H63" s="52"/>
      <c r="I63" s="52"/>
      <c r="J63" s="54"/>
      <c r="K63" s="46"/>
      <c r="L63" s="156">
        <f>IF(K63=Organisatie!$E$20,1,0)</f>
        <v>0</v>
      </c>
      <c r="M63" s="156">
        <f>IF(K63=Organisatie!$D$21,1,0)</f>
        <v>0</v>
      </c>
      <c r="N63" s="156">
        <f>IF(K63=Organisatie!$D$22,1,0)</f>
        <v>0</v>
      </c>
      <c r="O63" s="156">
        <f>IF(K63=Organisatie!$D$23,1,0)</f>
        <v>0</v>
      </c>
      <c r="P63" s="156">
        <f t="shared" si="15"/>
        <v>0</v>
      </c>
      <c r="Q63" s="157">
        <f t="shared" si="16"/>
        <v>0</v>
      </c>
      <c r="R63" s="152">
        <f t="shared" si="17"/>
        <v>0</v>
      </c>
      <c r="S63" s="127"/>
      <c r="T63" s="153">
        <f t="shared" si="18"/>
        <v>0</v>
      </c>
      <c r="U63" s="154">
        <f t="shared" si="19"/>
        <v>0</v>
      </c>
      <c r="V63" s="155"/>
      <c r="W63" s="50">
        <f t="shared" si="1"/>
        <v>0</v>
      </c>
      <c r="X63" s="50">
        <f t="shared" si="2"/>
        <v>0</v>
      </c>
      <c r="Y63" s="22"/>
      <c r="Z63" s="55">
        <f>COUNTIF(J12:J312,"52")</f>
        <v>0</v>
      </c>
      <c r="AA63" s="49" t="s">
        <v>55</v>
      </c>
      <c r="AB63" s="31"/>
      <c r="AC63" s="50">
        <f t="shared" si="3"/>
        <v>0</v>
      </c>
      <c r="AD63" s="50">
        <f t="shared" si="4"/>
        <v>0</v>
      </c>
      <c r="AE63" s="50">
        <f t="shared" si="5"/>
        <v>0</v>
      </c>
      <c r="AF63" s="50">
        <f t="shared" si="6"/>
        <v>0</v>
      </c>
      <c r="AG63" s="50">
        <f t="shared" si="7"/>
        <v>0</v>
      </c>
      <c r="AH63" s="50">
        <f t="shared" si="8"/>
        <v>0</v>
      </c>
      <c r="AI63" s="50">
        <f t="shared" si="9"/>
        <v>0</v>
      </c>
      <c r="AJ63" s="50">
        <f t="shared" si="10"/>
        <v>0</v>
      </c>
      <c r="AK63" s="51">
        <f t="shared" si="11"/>
        <v>0</v>
      </c>
      <c r="AL63" s="37" t="str">
        <f t="shared" si="12"/>
        <v>Er ontbreken nog enkele gegevens!</v>
      </c>
      <c r="AM63" s="11"/>
      <c r="AN63" s="98">
        <f t="shared" si="13"/>
        <v>0</v>
      </c>
      <c r="AV63" s="20">
        <f t="shared" si="14"/>
        <v>0</v>
      </c>
      <c r="AW63" s="11"/>
    </row>
    <row r="64" spans="1:49" ht="15.75" customHeight="1" x14ac:dyDescent="0.2">
      <c r="A64" s="45">
        <f>SUM($AV$12:AV64)</f>
        <v>0</v>
      </c>
      <c r="B64" s="119"/>
      <c r="C64" s="52"/>
      <c r="D64" s="52"/>
      <c r="E64" s="52"/>
      <c r="F64" s="53"/>
      <c r="G64" s="52"/>
      <c r="H64" s="52"/>
      <c r="I64" s="52"/>
      <c r="J64" s="54"/>
      <c r="K64" s="46"/>
      <c r="L64" s="156">
        <f>IF(K64=Organisatie!$E$20,1,0)</f>
        <v>0</v>
      </c>
      <c r="M64" s="156">
        <f>IF(K64=Organisatie!$D$21,1,0)</f>
        <v>0</v>
      </c>
      <c r="N64" s="156">
        <f>IF(K64=Organisatie!$D$22,1,0)</f>
        <v>0</v>
      </c>
      <c r="O64" s="156">
        <f>IF(K64=Organisatie!$D$23,1,0)</f>
        <v>0</v>
      </c>
      <c r="P64" s="156">
        <f t="shared" si="15"/>
        <v>0</v>
      </c>
      <c r="Q64" s="157">
        <f t="shared" si="16"/>
        <v>0</v>
      </c>
      <c r="R64" s="152">
        <f t="shared" si="17"/>
        <v>0</v>
      </c>
      <c r="S64" s="127"/>
      <c r="T64" s="153">
        <f t="shared" si="18"/>
        <v>0</v>
      </c>
      <c r="U64" s="154">
        <f t="shared" si="19"/>
        <v>0</v>
      </c>
      <c r="V64" s="155"/>
      <c r="W64" s="50">
        <f t="shared" si="1"/>
        <v>0</v>
      </c>
      <c r="X64" s="50">
        <f t="shared" si="2"/>
        <v>0</v>
      </c>
      <c r="Y64" s="22"/>
      <c r="Z64" s="55">
        <f>COUNTIF(J12:J312,"53")</f>
        <v>0</v>
      </c>
      <c r="AA64" s="49" t="s">
        <v>56</v>
      </c>
      <c r="AB64" s="31"/>
      <c r="AC64" s="50">
        <f t="shared" si="3"/>
        <v>0</v>
      </c>
      <c r="AD64" s="50">
        <f t="shared" si="4"/>
        <v>0</v>
      </c>
      <c r="AE64" s="50">
        <f t="shared" si="5"/>
        <v>0</v>
      </c>
      <c r="AF64" s="50">
        <f t="shared" si="6"/>
        <v>0</v>
      </c>
      <c r="AG64" s="50">
        <f t="shared" si="7"/>
        <v>0</v>
      </c>
      <c r="AH64" s="50">
        <f t="shared" si="8"/>
        <v>0</v>
      </c>
      <c r="AI64" s="50">
        <f t="shared" si="9"/>
        <v>0</v>
      </c>
      <c r="AJ64" s="50">
        <f t="shared" si="10"/>
        <v>0</v>
      </c>
      <c r="AK64" s="51">
        <f t="shared" si="11"/>
        <v>0</v>
      </c>
      <c r="AL64" s="37" t="str">
        <f t="shared" si="12"/>
        <v>Er ontbreken nog enkele gegevens!</v>
      </c>
      <c r="AM64" s="11"/>
      <c r="AN64" s="98">
        <f t="shared" si="13"/>
        <v>0</v>
      </c>
      <c r="AV64" s="20">
        <f t="shared" si="14"/>
        <v>0</v>
      </c>
      <c r="AW64" s="11"/>
    </row>
    <row r="65" spans="1:49" ht="15.75" customHeight="1" x14ac:dyDescent="0.2">
      <c r="A65" s="45">
        <f>SUM($AV$12:AV65)</f>
        <v>0</v>
      </c>
      <c r="B65" s="119"/>
      <c r="C65" s="52"/>
      <c r="D65" s="52"/>
      <c r="E65" s="52"/>
      <c r="F65" s="53"/>
      <c r="G65" s="52"/>
      <c r="H65" s="52"/>
      <c r="I65" s="52"/>
      <c r="J65" s="54"/>
      <c r="K65" s="46"/>
      <c r="L65" s="156">
        <f>IF(K65=Organisatie!$E$20,1,0)</f>
        <v>0</v>
      </c>
      <c r="M65" s="156">
        <f>IF(K65=Organisatie!$D$21,1,0)</f>
        <v>0</v>
      </c>
      <c r="N65" s="156">
        <f>IF(K65=Organisatie!$D$22,1,0)</f>
        <v>0</v>
      </c>
      <c r="O65" s="156">
        <f>IF(K65=Organisatie!$D$23,1,0)</f>
        <v>0</v>
      </c>
      <c r="P65" s="156">
        <f t="shared" si="15"/>
        <v>0</v>
      </c>
      <c r="Q65" s="157">
        <f t="shared" si="16"/>
        <v>0</v>
      </c>
      <c r="R65" s="152">
        <f t="shared" si="17"/>
        <v>0</v>
      </c>
      <c r="S65" s="127"/>
      <c r="T65" s="153">
        <f t="shared" si="18"/>
        <v>0</v>
      </c>
      <c r="U65" s="154">
        <f t="shared" si="19"/>
        <v>0</v>
      </c>
      <c r="V65" s="155"/>
      <c r="W65" s="50">
        <f t="shared" si="1"/>
        <v>0</v>
      </c>
      <c r="X65" s="50">
        <f t="shared" si="2"/>
        <v>0</v>
      </c>
      <c r="Y65" s="22"/>
      <c r="Z65" s="55">
        <f>COUNTIF(J12:J312,"54")</f>
        <v>0</v>
      </c>
      <c r="AA65" s="49" t="s">
        <v>57</v>
      </c>
      <c r="AB65" s="31"/>
      <c r="AC65" s="50">
        <f t="shared" si="3"/>
        <v>0</v>
      </c>
      <c r="AD65" s="50">
        <f t="shared" si="4"/>
        <v>0</v>
      </c>
      <c r="AE65" s="50">
        <f t="shared" si="5"/>
        <v>0</v>
      </c>
      <c r="AF65" s="50">
        <f t="shared" si="6"/>
        <v>0</v>
      </c>
      <c r="AG65" s="50">
        <f t="shared" si="7"/>
        <v>0</v>
      </c>
      <c r="AH65" s="50">
        <f t="shared" si="8"/>
        <v>0</v>
      </c>
      <c r="AI65" s="50">
        <f t="shared" si="9"/>
        <v>0</v>
      </c>
      <c r="AJ65" s="50">
        <f t="shared" si="10"/>
        <v>0</v>
      </c>
      <c r="AK65" s="51">
        <f t="shared" si="11"/>
        <v>0</v>
      </c>
      <c r="AL65" s="37" t="str">
        <f t="shared" si="12"/>
        <v>Er ontbreken nog enkele gegevens!</v>
      </c>
      <c r="AM65" s="11"/>
      <c r="AN65" s="98">
        <f t="shared" si="13"/>
        <v>0</v>
      </c>
      <c r="AV65" s="20">
        <f t="shared" si="14"/>
        <v>0</v>
      </c>
      <c r="AW65" s="11"/>
    </row>
    <row r="66" spans="1:49" ht="15.75" customHeight="1" x14ac:dyDescent="0.2">
      <c r="A66" s="45">
        <f>SUM($AV$12:AV66)</f>
        <v>0</v>
      </c>
      <c r="B66" s="119"/>
      <c r="C66" s="52"/>
      <c r="D66" s="52"/>
      <c r="E66" s="52"/>
      <c r="F66" s="53"/>
      <c r="G66" s="52"/>
      <c r="H66" s="52"/>
      <c r="I66" s="52"/>
      <c r="J66" s="54"/>
      <c r="K66" s="46"/>
      <c r="L66" s="156">
        <f>IF(K66=Organisatie!$E$20,1,0)</f>
        <v>0</v>
      </c>
      <c r="M66" s="156">
        <f>IF(K66=Organisatie!$D$21,1,0)</f>
        <v>0</v>
      </c>
      <c r="N66" s="156">
        <f>IF(K66=Organisatie!$D$22,1,0)</f>
        <v>0</v>
      </c>
      <c r="O66" s="156">
        <f>IF(K66=Organisatie!$D$23,1,0)</f>
        <v>0</v>
      </c>
      <c r="P66" s="156">
        <f t="shared" si="15"/>
        <v>0</v>
      </c>
      <c r="Q66" s="157">
        <f t="shared" si="16"/>
        <v>0</v>
      </c>
      <c r="R66" s="152">
        <f t="shared" si="17"/>
        <v>0</v>
      </c>
      <c r="S66" s="127"/>
      <c r="T66" s="153">
        <f t="shared" si="18"/>
        <v>0</v>
      </c>
      <c r="U66" s="154">
        <f t="shared" si="19"/>
        <v>0</v>
      </c>
      <c r="V66" s="155"/>
      <c r="W66" s="50">
        <f t="shared" si="1"/>
        <v>0</v>
      </c>
      <c r="X66" s="50">
        <f t="shared" si="2"/>
        <v>0</v>
      </c>
      <c r="Y66" s="22"/>
      <c r="Z66" s="55">
        <f>COUNTIF(J12:J312,"55")</f>
        <v>0</v>
      </c>
      <c r="AA66" s="49" t="s">
        <v>58</v>
      </c>
      <c r="AB66" s="31"/>
      <c r="AC66" s="50">
        <f t="shared" si="3"/>
        <v>0</v>
      </c>
      <c r="AD66" s="50">
        <f t="shared" si="4"/>
        <v>0</v>
      </c>
      <c r="AE66" s="50">
        <f t="shared" si="5"/>
        <v>0</v>
      </c>
      <c r="AF66" s="50">
        <f t="shared" si="6"/>
        <v>0</v>
      </c>
      <c r="AG66" s="50">
        <f t="shared" si="7"/>
        <v>0</v>
      </c>
      <c r="AH66" s="50">
        <f t="shared" si="8"/>
        <v>0</v>
      </c>
      <c r="AI66" s="50">
        <f t="shared" si="9"/>
        <v>0</v>
      </c>
      <c r="AJ66" s="50">
        <f t="shared" si="10"/>
        <v>0</v>
      </c>
      <c r="AK66" s="51">
        <f t="shared" si="11"/>
        <v>0</v>
      </c>
      <c r="AL66" s="37" t="str">
        <f t="shared" si="12"/>
        <v>Er ontbreken nog enkele gegevens!</v>
      </c>
      <c r="AM66" s="11"/>
      <c r="AN66" s="98">
        <f t="shared" si="13"/>
        <v>0</v>
      </c>
      <c r="AV66" s="20">
        <f t="shared" si="14"/>
        <v>0</v>
      </c>
      <c r="AW66" s="11"/>
    </row>
    <row r="67" spans="1:49" ht="15.75" customHeight="1" x14ac:dyDescent="0.2">
      <c r="A67" s="45">
        <f>SUM($AV$12:AV67)</f>
        <v>0</v>
      </c>
      <c r="B67" s="119"/>
      <c r="C67" s="52"/>
      <c r="D67" s="52"/>
      <c r="E67" s="52"/>
      <c r="F67" s="53"/>
      <c r="G67" s="52"/>
      <c r="H67" s="52"/>
      <c r="I67" s="52"/>
      <c r="J67" s="54"/>
      <c r="K67" s="46"/>
      <c r="L67" s="156">
        <f>IF(K67=Organisatie!$E$20,1,0)</f>
        <v>0</v>
      </c>
      <c r="M67" s="156">
        <f>IF(K67=Organisatie!$D$21,1,0)</f>
        <v>0</v>
      </c>
      <c r="N67" s="156">
        <f>IF(K67=Organisatie!$D$22,1,0)</f>
        <v>0</v>
      </c>
      <c r="O67" s="156">
        <f>IF(K67=Organisatie!$D$23,1,0)</f>
        <v>0</v>
      </c>
      <c r="P67" s="156">
        <f t="shared" si="15"/>
        <v>0</v>
      </c>
      <c r="Q67" s="157">
        <f t="shared" si="16"/>
        <v>0</v>
      </c>
      <c r="R67" s="152">
        <f t="shared" si="17"/>
        <v>0</v>
      </c>
      <c r="S67" s="127"/>
      <c r="T67" s="153">
        <f t="shared" si="18"/>
        <v>0</v>
      </c>
      <c r="U67" s="154">
        <f t="shared" si="19"/>
        <v>0</v>
      </c>
      <c r="V67" s="155"/>
      <c r="W67" s="50">
        <f t="shared" si="1"/>
        <v>0</v>
      </c>
      <c r="X67" s="50">
        <f t="shared" si="2"/>
        <v>0</v>
      </c>
      <c r="Y67" s="22"/>
      <c r="Z67" s="55">
        <f>COUNTIF(J12:J312,"56")</f>
        <v>0</v>
      </c>
      <c r="AA67" s="49" t="s">
        <v>59</v>
      </c>
      <c r="AB67" s="31"/>
      <c r="AC67" s="50">
        <f t="shared" si="3"/>
        <v>0</v>
      </c>
      <c r="AD67" s="50">
        <f t="shared" si="4"/>
        <v>0</v>
      </c>
      <c r="AE67" s="50">
        <f t="shared" si="5"/>
        <v>0</v>
      </c>
      <c r="AF67" s="50">
        <f t="shared" si="6"/>
        <v>0</v>
      </c>
      <c r="AG67" s="50">
        <f t="shared" si="7"/>
        <v>0</v>
      </c>
      <c r="AH67" s="50">
        <f t="shared" si="8"/>
        <v>0</v>
      </c>
      <c r="AI67" s="50">
        <f t="shared" si="9"/>
        <v>0</v>
      </c>
      <c r="AJ67" s="50">
        <f t="shared" si="10"/>
        <v>0</v>
      </c>
      <c r="AK67" s="51">
        <f t="shared" si="11"/>
        <v>0</v>
      </c>
      <c r="AL67" s="37" t="str">
        <f t="shared" si="12"/>
        <v>Er ontbreken nog enkele gegevens!</v>
      </c>
      <c r="AM67" s="11"/>
      <c r="AN67" s="98">
        <f t="shared" si="13"/>
        <v>0</v>
      </c>
      <c r="AV67" s="20">
        <f t="shared" si="14"/>
        <v>0</v>
      </c>
      <c r="AW67" s="11"/>
    </row>
    <row r="68" spans="1:49" s="56" customFormat="1" ht="15.75" customHeight="1" x14ac:dyDescent="0.2">
      <c r="A68" s="45">
        <f>SUM($AV$12:AV68)</f>
        <v>0</v>
      </c>
      <c r="B68" s="119"/>
      <c r="C68" s="52"/>
      <c r="D68" s="52"/>
      <c r="E68" s="52"/>
      <c r="F68" s="53"/>
      <c r="G68" s="52"/>
      <c r="H68" s="52"/>
      <c r="I68" s="52"/>
      <c r="J68" s="54"/>
      <c r="K68" s="46"/>
      <c r="L68" s="156">
        <f>IF(K68=Organisatie!$E$20,1,0)</f>
        <v>0</v>
      </c>
      <c r="M68" s="156">
        <f>IF(K68=Organisatie!$D$21,1,0)</f>
        <v>0</v>
      </c>
      <c r="N68" s="156">
        <f>IF(K68=Organisatie!$D$22,1,0)</f>
        <v>0</v>
      </c>
      <c r="O68" s="156">
        <f>IF(K68=Organisatie!$D$23,1,0)</f>
        <v>0</v>
      </c>
      <c r="P68" s="156">
        <f t="shared" si="15"/>
        <v>0</v>
      </c>
      <c r="Q68" s="157">
        <f t="shared" si="16"/>
        <v>0</v>
      </c>
      <c r="R68" s="152">
        <f t="shared" si="17"/>
        <v>0</v>
      </c>
      <c r="S68" s="127"/>
      <c r="T68" s="153">
        <f t="shared" si="18"/>
        <v>0</v>
      </c>
      <c r="U68" s="154">
        <f t="shared" si="19"/>
        <v>0</v>
      </c>
      <c r="V68" s="155"/>
      <c r="W68" s="50">
        <f t="shared" si="1"/>
        <v>0</v>
      </c>
      <c r="X68" s="50">
        <f t="shared" si="2"/>
        <v>0</v>
      </c>
      <c r="Y68" s="22"/>
      <c r="Z68" s="55">
        <f>COUNTIF(J12:J312,"57")</f>
        <v>0</v>
      </c>
      <c r="AA68" s="49" t="s">
        <v>60</v>
      </c>
      <c r="AB68" s="31"/>
      <c r="AC68" s="50">
        <f t="shared" si="3"/>
        <v>0</v>
      </c>
      <c r="AD68" s="50">
        <f t="shared" si="4"/>
        <v>0</v>
      </c>
      <c r="AE68" s="50">
        <f t="shared" si="5"/>
        <v>0</v>
      </c>
      <c r="AF68" s="50">
        <f t="shared" si="6"/>
        <v>0</v>
      </c>
      <c r="AG68" s="50">
        <f t="shared" si="7"/>
        <v>0</v>
      </c>
      <c r="AH68" s="50">
        <f t="shared" si="8"/>
        <v>0</v>
      </c>
      <c r="AI68" s="50">
        <f t="shared" si="9"/>
        <v>0</v>
      </c>
      <c r="AJ68" s="50">
        <f t="shared" si="10"/>
        <v>0</v>
      </c>
      <c r="AK68" s="51">
        <f t="shared" si="11"/>
        <v>0</v>
      </c>
      <c r="AL68" s="37" t="str">
        <f t="shared" si="12"/>
        <v>Er ontbreken nog enkele gegevens!</v>
      </c>
      <c r="AM68" s="11"/>
      <c r="AN68" s="98">
        <f t="shared" si="13"/>
        <v>0</v>
      </c>
      <c r="AU68" s="18"/>
      <c r="AV68" s="20">
        <f t="shared" si="14"/>
        <v>0</v>
      </c>
      <c r="AW68" s="11"/>
    </row>
    <row r="69" spans="1:49" ht="15.75" customHeight="1" x14ac:dyDescent="0.2">
      <c r="A69" s="45">
        <f>SUM($AV$12:AV69)</f>
        <v>0</v>
      </c>
      <c r="B69" s="119"/>
      <c r="C69" s="52"/>
      <c r="D69" s="52"/>
      <c r="E69" s="52"/>
      <c r="F69" s="53"/>
      <c r="G69" s="52"/>
      <c r="H69" s="52"/>
      <c r="I69" s="52"/>
      <c r="J69" s="54"/>
      <c r="K69" s="46"/>
      <c r="L69" s="156">
        <f>IF(K69=Organisatie!$E$20,1,0)</f>
        <v>0</v>
      </c>
      <c r="M69" s="156">
        <f>IF(K69=Organisatie!$D$21,1,0)</f>
        <v>0</v>
      </c>
      <c r="N69" s="156">
        <f>IF(K69=Organisatie!$D$22,1,0)</f>
        <v>0</v>
      </c>
      <c r="O69" s="156">
        <f>IF(K69=Organisatie!$D$23,1,0)</f>
        <v>0</v>
      </c>
      <c r="P69" s="156">
        <f t="shared" si="15"/>
        <v>0</v>
      </c>
      <c r="Q69" s="157">
        <f t="shared" si="16"/>
        <v>0</v>
      </c>
      <c r="R69" s="152">
        <f t="shared" si="17"/>
        <v>0</v>
      </c>
      <c r="S69" s="127"/>
      <c r="T69" s="153">
        <f t="shared" si="18"/>
        <v>0</v>
      </c>
      <c r="U69" s="154">
        <f t="shared" si="19"/>
        <v>0</v>
      </c>
      <c r="V69" s="155"/>
      <c r="W69" s="50">
        <f t="shared" si="1"/>
        <v>0</v>
      </c>
      <c r="X69" s="50">
        <f t="shared" si="2"/>
        <v>0</v>
      </c>
      <c r="Y69" s="22"/>
      <c r="Z69" s="55">
        <f>COUNTIF(J12:J312,"58")</f>
        <v>0</v>
      </c>
      <c r="AA69" s="49" t="s">
        <v>61</v>
      </c>
      <c r="AB69" s="31"/>
      <c r="AC69" s="50">
        <f t="shared" si="3"/>
        <v>0</v>
      </c>
      <c r="AD69" s="50">
        <f t="shared" si="4"/>
        <v>0</v>
      </c>
      <c r="AE69" s="50">
        <f t="shared" si="5"/>
        <v>0</v>
      </c>
      <c r="AF69" s="50">
        <f t="shared" si="6"/>
        <v>0</v>
      </c>
      <c r="AG69" s="50">
        <f t="shared" si="7"/>
        <v>0</v>
      </c>
      <c r="AH69" s="50">
        <f t="shared" si="8"/>
        <v>0</v>
      </c>
      <c r="AI69" s="50">
        <f t="shared" si="9"/>
        <v>0</v>
      </c>
      <c r="AJ69" s="50">
        <f t="shared" si="10"/>
        <v>0</v>
      </c>
      <c r="AK69" s="51">
        <f t="shared" si="11"/>
        <v>0</v>
      </c>
      <c r="AL69" s="37" t="str">
        <f t="shared" si="12"/>
        <v>Er ontbreken nog enkele gegevens!</v>
      </c>
      <c r="AM69" s="11"/>
      <c r="AN69" s="98">
        <f t="shared" si="13"/>
        <v>0</v>
      </c>
      <c r="AV69" s="20">
        <f t="shared" si="14"/>
        <v>0</v>
      </c>
      <c r="AW69" s="11"/>
    </row>
    <row r="70" spans="1:49" ht="15.75" customHeight="1" x14ac:dyDescent="0.2">
      <c r="A70" s="45">
        <f>SUM($AV$12:AV70)</f>
        <v>0</v>
      </c>
      <c r="B70" s="119"/>
      <c r="C70" s="52"/>
      <c r="D70" s="52"/>
      <c r="E70" s="52"/>
      <c r="F70" s="53"/>
      <c r="G70" s="52"/>
      <c r="H70" s="52"/>
      <c r="I70" s="52"/>
      <c r="J70" s="54"/>
      <c r="K70" s="46"/>
      <c r="L70" s="156">
        <f>IF(K70=Organisatie!$E$20,1,0)</f>
        <v>0</v>
      </c>
      <c r="M70" s="156">
        <f>IF(K70=Organisatie!$D$21,1,0)</f>
        <v>0</v>
      </c>
      <c r="N70" s="156">
        <f>IF(K70=Organisatie!$D$22,1,0)</f>
        <v>0</v>
      </c>
      <c r="O70" s="156">
        <f>IF(K70=Organisatie!$D$23,1,0)</f>
        <v>0</v>
      </c>
      <c r="P70" s="156">
        <f t="shared" si="15"/>
        <v>0</v>
      </c>
      <c r="Q70" s="157">
        <f t="shared" si="16"/>
        <v>0</v>
      </c>
      <c r="R70" s="152">
        <f t="shared" si="17"/>
        <v>0</v>
      </c>
      <c r="S70" s="127"/>
      <c r="T70" s="153">
        <f t="shared" si="18"/>
        <v>0</v>
      </c>
      <c r="U70" s="154">
        <f t="shared" si="19"/>
        <v>0</v>
      </c>
      <c r="V70" s="155"/>
      <c r="W70" s="50">
        <f t="shared" si="1"/>
        <v>0</v>
      </c>
      <c r="X70" s="50">
        <f t="shared" si="2"/>
        <v>0</v>
      </c>
      <c r="Y70" s="22"/>
      <c r="Z70" s="55">
        <f>COUNTIF(J12:J312,"59")</f>
        <v>0</v>
      </c>
      <c r="AA70" s="49" t="s">
        <v>62</v>
      </c>
      <c r="AB70" s="31"/>
      <c r="AC70" s="50">
        <f t="shared" si="3"/>
        <v>0</v>
      </c>
      <c r="AD70" s="50">
        <f t="shared" si="4"/>
        <v>0</v>
      </c>
      <c r="AE70" s="50">
        <f t="shared" si="5"/>
        <v>0</v>
      </c>
      <c r="AF70" s="50">
        <f t="shared" si="6"/>
        <v>0</v>
      </c>
      <c r="AG70" s="50">
        <f t="shared" si="7"/>
        <v>0</v>
      </c>
      <c r="AH70" s="50">
        <f t="shared" si="8"/>
        <v>0</v>
      </c>
      <c r="AI70" s="50">
        <f t="shared" si="9"/>
        <v>0</v>
      </c>
      <c r="AJ70" s="50">
        <f t="shared" si="10"/>
        <v>0</v>
      </c>
      <c r="AK70" s="51">
        <f t="shared" si="11"/>
        <v>0</v>
      </c>
      <c r="AL70" s="37" t="str">
        <f t="shared" si="12"/>
        <v>Er ontbreken nog enkele gegevens!</v>
      </c>
      <c r="AM70" s="11"/>
      <c r="AN70" s="98">
        <f t="shared" si="13"/>
        <v>0</v>
      </c>
      <c r="AV70" s="20">
        <f t="shared" si="14"/>
        <v>0</v>
      </c>
      <c r="AW70" s="11"/>
    </row>
    <row r="71" spans="1:49" ht="15.75" customHeight="1" x14ac:dyDescent="0.2">
      <c r="A71" s="45">
        <f>SUM($AV$12:AV71)</f>
        <v>0</v>
      </c>
      <c r="B71" s="119"/>
      <c r="C71" s="52"/>
      <c r="D71" s="52"/>
      <c r="E71" s="52"/>
      <c r="F71" s="53"/>
      <c r="G71" s="52"/>
      <c r="H71" s="52"/>
      <c r="I71" s="52"/>
      <c r="J71" s="54"/>
      <c r="K71" s="46"/>
      <c r="L71" s="156">
        <f>IF(K71=Organisatie!$E$20,1,0)</f>
        <v>0</v>
      </c>
      <c r="M71" s="156">
        <f>IF(K71=Organisatie!$D$21,1,0)</f>
        <v>0</v>
      </c>
      <c r="N71" s="156">
        <f>IF(K71=Organisatie!$D$22,1,0)</f>
        <v>0</v>
      </c>
      <c r="O71" s="156">
        <f>IF(K71=Organisatie!$D$23,1,0)</f>
        <v>0</v>
      </c>
      <c r="P71" s="156">
        <f t="shared" si="15"/>
        <v>0</v>
      </c>
      <c r="Q71" s="157">
        <f t="shared" si="16"/>
        <v>0</v>
      </c>
      <c r="R71" s="152">
        <f t="shared" si="17"/>
        <v>0</v>
      </c>
      <c r="S71" s="127"/>
      <c r="T71" s="153">
        <f t="shared" si="18"/>
        <v>0</v>
      </c>
      <c r="U71" s="154">
        <f t="shared" si="19"/>
        <v>0</v>
      </c>
      <c r="V71" s="155"/>
      <c r="W71" s="50">
        <f t="shared" si="1"/>
        <v>0</v>
      </c>
      <c r="X71" s="50">
        <f t="shared" si="2"/>
        <v>0</v>
      </c>
      <c r="Y71" s="22"/>
      <c r="Z71" s="55">
        <f>COUNTIF(J12:J312,"60")</f>
        <v>0</v>
      </c>
      <c r="AA71" s="49" t="s">
        <v>63</v>
      </c>
      <c r="AB71" s="31"/>
      <c r="AC71" s="50">
        <f t="shared" si="3"/>
        <v>0</v>
      </c>
      <c r="AD71" s="50">
        <f t="shared" si="4"/>
        <v>0</v>
      </c>
      <c r="AE71" s="50">
        <f t="shared" si="5"/>
        <v>0</v>
      </c>
      <c r="AF71" s="50">
        <f t="shared" si="6"/>
        <v>0</v>
      </c>
      <c r="AG71" s="50">
        <f t="shared" si="7"/>
        <v>0</v>
      </c>
      <c r="AH71" s="50">
        <f t="shared" si="8"/>
        <v>0</v>
      </c>
      <c r="AI71" s="50">
        <f t="shared" si="9"/>
        <v>0</v>
      </c>
      <c r="AJ71" s="50">
        <f t="shared" si="10"/>
        <v>0</v>
      </c>
      <c r="AK71" s="51">
        <f t="shared" si="11"/>
        <v>0</v>
      </c>
      <c r="AL71" s="37" t="str">
        <f t="shared" si="12"/>
        <v>Er ontbreken nog enkele gegevens!</v>
      </c>
      <c r="AM71" s="11"/>
      <c r="AN71" s="98">
        <f t="shared" si="13"/>
        <v>0</v>
      </c>
      <c r="AV71" s="20">
        <f t="shared" si="14"/>
        <v>0</v>
      </c>
      <c r="AW71" s="11"/>
    </row>
    <row r="72" spans="1:49" ht="15.75" customHeight="1" x14ac:dyDescent="0.2">
      <c r="A72" s="45">
        <f>SUM($AV$12:AV72)</f>
        <v>0</v>
      </c>
      <c r="B72" s="119"/>
      <c r="C72" s="52"/>
      <c r="D72" s="52"/>
      <c r="E72" s="52"/>
      <c r="F72" s="53"/>
      <c r="G72" s="52"/>
      <c r="H72" s="52"/>
      <c r="I72" s="52"/>
      <c r="J72" s="54"/>
      <c r="K72" s="46"/>
      <c r="L72" s="156">
        <f>IF(K72=Organisatie!$E$20,1,0)</f>
        <v>0</v>
      </c>
      <c r="M72" s="156">
        <f>IF(K72=Organisatie!$D$21,1,0)</f>
        <v>0</v>
      </c>
      <c r="N72" s="156">
        <f>IF(K72=Organisatie!$D$22,1,0)</f>
        <v>0</v>
      </c>
      <c r="O72" s="156">
        <f>IF(K72=Organisatie!$D$23,1,0)</f>
        <v>0</v>
      </c>
      <c r="P72" s="156">
        <f t="shared" si="15"/>
        <v>0</v>
      </c>
      <c r="Q72" s="157">
        <f t="shared" si="16"/>
        <v>0</v>
      </c>
      <c r="R72" s="152">
        <f t="shared" si="17"/>
        <v>0</v>
      </c>
      <c r="S72" s="127"/>
      <c r="T72" s="153">
        <f t="shared" si="18"/>
        <v>0</v>
      </c>
      <c r="U72" s="154">
        <f t="shared" si="19"/>
        <v>0</v>
      </c>
      <c r="V72" s="155"/>
      <c r="W72" s="50">
        <f t="shared" si="1"/>
        <v>0</v>
      </c>
      <c r="X72" s="50">
        <f t="shared" si="2"/>
        <v>0</v>
      </c>
      <c r="Y72" s="22"/>
      <c r="Z72" s="55">
        <f>COUNTIF(J12:J312,"61")</f>
        <v>0</v>
      </c>
      <c r="AA72" s="49" t="s">
        <v>64</v>
      </c>
      <c r="AB72" s="31"/>
      <c r="AC72" s="50">
        <f t="shared" si="3"/>
        <v>0</v>
      </c>
      <c r="AD72" s="50">
        <f t="shared" si="4"/>
        <v>0</v>
      </c>
      <c r="AE72" s="50">
        <f t="shared" si="5"/>
        <v>0</v>
      </c>
      <c r="AF72" s="50">
        <f t="shared" si="6"/>
        <v>0</v>
      </c>
      <c r="AG72" s="50">
        <f t="shared" si="7"/>
        <v>0</v>
      </c>
      <c r="AH72" s="50">
        <f t="shared" si="8"/>
        <v>0</v>
      </c>
      <c r="AI72" s="50">
        <f t="shared" si="9"/>
        <v>0</v>
      </c>
      <c r="AJ72" s="50">
        <f t="shared" si="10"/>
        <v>0</v>
      </c>
      <c r="AK72" s="51">
        <f t="shared" si="11"/>
        <v>0</v>
      </c>
      <c r="AL72" s="37" t="str">
        <f t="shared" si="12"/>
        <v>Er ontbreken nog enkele gegevens!</v>
      </c>
      <c r="AM72" s="11"/>
      <c r="AN72" s="98">
        <f t="shared" si="13"/>
        <v>0</v>
      </c>
      <c r="AV72" s="20">
        <f t="shared" si="14"/>
        <v>0</v>
      </c>
      <c r="AW72" s="11"/>
    </row>
    <row r="73" spans="1:49" ht="15.75" customHeight="1" x14ac:dyDescent="0.2">
      <c r="A73" s="45">
        <f>SUM($AV$12:AV73)</f>
        <v>0</v>
      </c>
      <c r="B73" s="119"/>
      <c r="C73" s="52"/>
      <c r="D73" s="52"/>
      <c r="E73" s="52"/>
      <c r="F73" s="53"/>
      <c r="G73" s="52"/>
      <c r="H73" s="52"/>
      <c r="I73" s="52"/>
      <c r="J73" s="54"/>
      <c r="K73" s="46"/>
      <c r="L73" s="156">
        <f>IF(K73=Organisatie!$E$20,1,0)</f>
        <v>0</v>
      </c>
      <c r="M73" s="156">
        <f>IF(K73=Organisatie!$D$21,1,0)</f>
        <v>0</v>
      </c>
      <c r="N73" s="156">
        <f>IF(K73=Organisatie!$D$22,1,0)</f>
        <v>0</v>
      </c>
      <c r="O73" s="156">
        <f>IF(K73=Organisatie!$D$23,1,0)</f>
        <v>0</v>
      </c>
      <c r="P73" s="156">
        <f t="shared" si="15"/>
        <v>0</v>
      </c>
      <c r="Q73" s="157">
        <f t="shared" si="16"/>
        <v>0</v>
      </c>
      <c r="R73" s="152">
        <f t="shared" si="17"/>
        <v>0</v>
      </c>
      <c r="S73" s="127"/>
      <c r="T73" s="153">
        <f t="shared" si="18"/>
        <v>0</v>
      </c>
      <c r="U73" s="154">
        <f t="shared" si="19"/>
        <v>0</v>
      </c>
      <c r="V73" s="155"/>
      <c r="W73" s="50">
        <f t="shared" si="1"/>
        <v>0</v>
      </c>
      <c r="X73" s="50">
        <f t="shared" si="2"/>
        <v>0</v>
      </c>
      <c r="Y73" s="22"/>
      <c r="Z73" s="55">
        <f>COUNTIF(J12:J312,"62")</f>
        <v>0</v>
      </c>
      <c r="AA73" s="49" t="s">
        <v>65</v>
      </c>
      <c r="AB73" s="31"/>
      <c r="AC73" s="50">
        <f t="shared" si="3"/>
        <v>0</v>
      </c>
      <c r="AD73" s="50">
        <f t="shared" si="4"/>
        <v>0</v>
      </c>
      <c r="AE73" s="50">
        <f t="shared" si="5"/>
        <v>0</v>
      </c>
      <c r="AF73" s="50">
        <f t="shared" si="6"/>
        <v>0</v>
      </c>
      <c r="AG73" s="50">
        <f t="shared" si="7"/>
        <v>0</v>
      </c>
      <c r="AH73" s="50">
        <f t="shared" si="8"/>
        <v>0</v>
      </c>
      <c r="AI73" s="50">
        <f t="shared" si="9"/>
        <v>0</v>
      </c>
      <c r="AJ73" s="50">
        <f t="shared" si="10"/>
        <v>0</v>
      </c>
      <c r="AK73" s="51">
        <f t="shared" si="11"/>
        <v>0</v>
      </c>
      <c r="AL73" s="37" t="str">
        <f t="shared" si="12"/>
        <v>Er ontbreken nog enkele gegevens!</v>
      </c>
      <c r="AM73" s="11"/>
      <c r="AN73" s="98">
        <f t="shared" si="13"/>
        <v>0</v>
      </c>
      <c r="AV73" s="20">
        <f t="shared" si="14"/>
        <v>0</v>
      </c>
      <c r="AW73" s="11"/>
    </row>
    <row r="74" spans="1:49" ht="15.75" customHeight="1" x14ac:dyDescent="0.2">
      <c r="A74" s="45">
        <f>SUM($AV$12:AV74)</f>
        <v>0</v>
      </c>
      <c r="B74" s="119"/>
      <c r="C74" s="52"/>
      <c r="D74" s="52"/>
      <c r="E74" s="52"/>
      <c r="F74" s="53"/>
      <c r="G74" s="52"/>
      <c r="H74" s="52"/>
      <c r="I74" s="52"/>
      <c r="J74" s="54"/>
      <c r="K74" s="46"/>
      <c r="L74" s="156">
        <f>IF(K74=Organisatie!$E$20,1,0)</f>
        <v>0</v>
      </c>
      <c r="M74" s="156">
        <f>IF(K74=Organisatie!$D$21,1,0)</f>
        <v>0</v>
      </c>
      <c r="N74" s="156">
        <f>IF(K74=Organisatie!$D$22,1,0)</f>
        <v>0</v>
      </c>
      <c r="O74" s="156">
        <f>IF(K74=Organisatie!$D$23,1,0)</f>
        <v>0</v>
      </c>
      <c r="P74" s="156">
        <f t="shared" si="15"/>
        <v>0</v>
      </c>
      <c r="Q74" s="157">
        <f t="shared" si="16"/>
        <v>0</v>
      </c>
      <c r="R74" s="152">
        <f t="shared" si="17"/>
        <v>0</v>
      </c>
      <c r="S74" s="127"/>
      <c r="T74" s="153">
        <f t="shared" si="18"/>
        <v>0</v>
      </c>
      <c r="U74" s="154">
        <f t="shared" si="19"/>
        <v>0</v>
      </c>
      <c r="V74" s="155"/>
      <c r="W74" s="50">
        <f t="shared" si="1"/>
        <v>0</v>
      </c>
      <c r="X74" s="50">
        <f t="shared" si="2"/>
        <v>0</v>
      </c>
      <c r="Y74" s="22"/>
      <c r="Z74" s="55">
        <f>COUNTIF(J12:J312,"63")</f>
        <v>0</v>
      </c>
      <c r="AA74" s="49" t="s">
        <v>66</v>
      </c>
      <c r="AB74" s="31"/>
      <c r="AC74" s="50">
        <f t="shared" si="3"/>
        <v>0</v>
      </c>
      <c r="AD74" s="50">
        <f t="shared" si="4"/>
        <v>0</v>
      </c>
      <c r="AE74" s="50">
        <f t="shared" si="5"/>
        <v>0</v>
      </c>
      <c r="AF74" s="50">
        <f t="shared" si="6"/>
        <v>0</v>
      </c>
      <c r="AG74" s="50">
        <f t="shared" si="7"/>
        <v>0</v>
      </c>
      <c r="AH74" s="50">
        <f t="shared" si="8"/>
        <v>0</v>
      </c>
      <c r="AI74" s="50">
        <f t="shared" si="9"/>
        <v>0</v>
      </c>
      <c r="AJ74" s="50">
        <f t="shared" si="10"/>
        <v>0</v>
      </c>
      <c r="AK74" s="51">
        <f t="shared" si="11"/>
        <v>0</v>
      </c>
      <c r="AL74" s="37" t="str">
        <f t="shared" si="12"/>
        <v>Er ontbreken nog enkele gegevens!</v>
      </c>
      <c r="AM74" s="11"/>
      <c r="AN74" s="98">
        <f t="shared" si="13"/>
        <v>0</v>
      </c>
      <c r="AV74" s="20">
        <f t="shared" si="14"/>
        <v>0</v>
      </c>
      <c r="AW74" s="11"/>
    </row>
    <row r="75" spans="1:49" ht="15.75" customHeight="1" x14ac:dyDescent="0.2">
      <c r="A75" s="45">
        <f>SUM($AV$12:AV75)</f>
        <v>0</v>
      </c>
      <c r="B75" s="119"/>
      <c r="C75" s="52"/>
      <c r="D75" s="52"/>
      <c r="E75" s="52"/>
      <c r="F75" s="53"/>
      <c r="G75" s="52"/>
      <c r="H75" s="52"/>
      <c r="I75" s="52"/>
      <c r="J75" s="54"/>
      <c r="K75" s="46"/>
      <c r="L75" s="156">
        <f>IF(K75=Organisatie!$E$20,1,0)</f>
        <v>0</v>
      </c>
      <c r="M75" s="156">
        <f>IF(K75=Organisatie!$D$21,1,0)</f>
        <v>0</v>
      </c>
      <c r="N75" s="156">
        <f>IF(K75=Organisatie!$D$22,1,0)</f>
        <v>0</v>
      </c>
      <c r="O75" s="156">
        <f>IF(K75=Organisatie!$D$23,1,0)</f>
        <v>0</v>
      </c>
      <c r="P75" s="156">
        <f t="shared" si="15"/>
        <v>0</v>
      </c>
      <c r="Q75" s="157">
        <f t="shared" si="16"/>
        <v>0</v>
      </c>
      <c r="R75" s="152">
        <f t="shared" si="17"/>
        <v>0</v>
      </c>
      <c r="S75" s="127"/>
      <c r="T75" s="153">
        <f t="shared" si="18"/>
        <v>0</v>
      </c>
      <c r="U75" s="154">
        <f t="shared" si="19"/>
        <v>0</v>
      </c>
      <c r="V75" s="155"/>
      <c r="W75" s="50">
        <f t="shared" si="1"/>
        <v>0</v>
      </c>
      <c r="X75" s="50">
        <f t="shared" si="2"/>
        <v>0</v>
      </c>
      <c r="Y75" s="22"/>
      <c r="Z75" s="55">
        <f>COUNTIF(J12:J312,"64")</f>
        <v>0</v>
      </c>
      <c r="AA75" s="49" t="s">
        <v>67</v>
      </c>
      <c r="AB75" s="31"/>
      <c r="AC75" s="50">
        <f t="shared" si="3"/>
        <v>0</v>
      </c>
      <c r="AD75" s="50">
        <f t="shared" si="4"/>
        <v>0</v>
      </c>
      <c r="AE75" s="50">
        <f t="shared" si="5"/>
        <v>0</v>
      </c>
      <c r="AF75" s="50">
        <f t="shared" si="6"/>
        <v>0</v>
      </c>
      <c r="AG75" s="50">
        <f t="shared" si="7"/>
        <v>0</v>
      </c>
      <c r="AH75" s="50">
        <f t="shared" si="8"/>
        <v>0</v>
      </c>
      <c r="AI75" s="50">
        <f t="shared" si="9"/>
        <v>0</v>
      </c>
      <c r="AJ75" s="50">
        <f t="shared" si="10"/>
        <v>0</v>
      </c>
      <c r="AK75" s="51">
        <f t="shared" si="11"/>
        <v>0</v>
      </c>
      <c r="AL75" s="37" t="str">
        <f t="shared" si="12"/>
        <v>Er ontbreken nog enkele gegevens!</v>
      </c>
      <c r="AM75" s="11"/>
      <c r="AN75" s="98">
        <f t="shared" si="13"/>
        <v>0</v>
      </c>
      <c r="AV75" s="20">
        <f t="shared" si="14"/>
        <v>0</v>
      </c>
      <c r="AW75" s="11"/>
    </row>
    <row r="76" spans="1:49" ht="15.75" customHeight="1" x14ac:dyDescent="0.2">
      <c r="A76" s="45">
        <f>SUM($AV$12:AV76)</f>
        <v>0</v>
      </c>
      <c r="B76" s="119"/>
      <c r="C76" s="52"/>
      <c r="D76" s="52"/>
      <c r="E76" s="52"/>
      <c r="F76" s="53"/>
      <c r="G76" s="52"/>
      <c r="H76" s="52"/>
      <c r="I76" s="52"/>
      <c r="J76" s="54"/>
      <c r="K76" s="46"/>
      <c r="L76" s="156">
        <f>IF(K76=Organisatie!$E$20,1,0)</f>
        <v>0</v>
      </c>
      <c r="M76" s="156">
        <f>IF(K76=Organisatie!$D$21,1,0)</f>
        <v>0</v>
      </c>
      <c r="N76" s="156">
        <f>IF(K76=Organisatie!$D$22,1,0)</f>
        <v>0</v>
      </c>
      <c r="O76" s="156">
        <f>IF(K76=Organisatie!$D$23,1,0)</f>
        <v>0</v>
      </c>
      <c r="P76" s="156">
        <f t="shared" si="15"/>
        <v>0</v>
      </c>
      <c r="Q76" s="157">
        <f t="shared" si="16"/>
        <v>0</v>
      </c>
      <c r="R76" s="152">
        <f t="shared" si="17"/>
        <v>0</v>
      </c>
      <c r="S76" s="127"/>
      <c r="T76" s="153">
        <f t="shared" si="18"/>
        <v>0</v>
      </c>
      <c r="U76" s="154">
        <f t="shared" si="19"/>
        <v>0</v>
      </c>
      <c r="V76" s="155"/>
      <c r="W76" s="50">
        <f t="shared" ref="W76:W139" si="20">IF(B76="V",1,0)</f>
        <v>0</v>
      </c>
      <c r="X76" s="50">
        <f t="shared" ref="X76:X139" si="21">IF(B76="N",1,0)</f>
        <v>0</v>
      </c>
      <c r="Y76" s="22"/>
      <c r="Z76" s="55">
        <f>COUNTIF(J12:J312,"65")</f>
        <v>0</v>
      </c>
      <c r="AA76" s="49" t="s">
        <v>68</v>
      </c>
      <c r="AB76" s="31"/>
      <c r="AC76" s="50">
        <f t="shared" ref="AC76:AC139" si="22">IF(B76="V",Y71,0)</f>
        <v>0</v>
      </c>
      <c r="AD76" s="50">
        <f t="shared" ref="AD76:AD139" si="23">IF(C76="",0,$AD$10)</f>
        <v>0</v>
      </c>
      <c r="AE76" s="50">
        <f t="shared" ref="AE76:AE139" si="24">IF(E76="",0,$AE$10)</f>
        <v>0</v>
      </c>
      <c r="AF76" s="50">
        <f t="shared" ref="AF76:AF139" si="25">IF(F76="",0,$AF$10)</f>
        <v>0</v>
      </c>
      <c r="AG76" s="50">
        <f t="shared" ref="AG76:AG139" si="26">IF(G76="",0,$AG$10)</f>
        <v>0</v>
      </c>
      <c r="AH76" s="50">
        <f t="shared" ref="AH76:AH139" si="27">IF(H76="",0,$AH$10)</f>
        <v>0</v>
      </c>
      <c r="AI76" s="50">
        <f t="shared" ref="AI76:AI139" si="28">IF(I76="",0,$AI$10)</f>
        <v>0</v>
      </c>
      <c r="AJ76" s="50">
        <f t="shared" ref="AJ76:AJ139" si="29">IF(J76="",0,$AJ$10)</f>
        <v>0</v>
      </c>
      <c r="AK76" s="51">
        <f t="shared" ref="AK76:AK139" si="30">SUM(AC76:AJ76)</f>
        <v>0</v>
      </c>
      <c r="AL76" s="37" t="str">
        <f t="shared" ref="AL76:AL139" si="31">IF(AK76=$AK$10,$AP$12,$AP$13)</f>
        <v>Er ontbreken nog enkele gegevens!</v>
      </c>
      <c r="AM76" s="11"/>
      <c r="AN76" s="98">
        <f t="shared" ref="AN76:AN139" si="32">IF(E76="",0,1)</f>
        <v>0</v>
      </c>
      <c r="AV76" s="20">
        <f t="shared" ref="AV76:AV139" si="33">IF(E76="",0,1)</f>
        <v>0</v>
      </c>
      <c r="AW76" s="11"/>
    </row>
    <row r="77" spans="1:49" ht="15.75" customHeight="1" x14ac:dyDescent="0.2">
      <c r="A77" s="45">
        <f>SUM($AV$12:AV77)</f>
        <v>0</v>
      </c>
      <c r="B77" s="119"/>
      <c r="C77" s="52"/>
      <c r="D77" s="52"/>
      <c r="E77" s="52"/>
      <c r="F77" s="53"/>
      <c r="G77" s="52"/>
      <c r="H77" s="52"/>
      <c r="I77" s="52"/>
      <c r="J77" s="54"/>
      <c r="K77" s="46"/>
      <c r="L77" s="156">
        <f>IF(K77=Organisatie!$E$20,1,0)</f>
        <v>0</v>
      </c>
      <c r="M77" s="156">
        <f>IF(K77=Organisatie!$D$21,1,0)</f>
        <v>0</v>
      </c>
      <c r="N77" s="156">
        <f>IF(K77=Organisatie!$D$22,1,0)</f>
        <v>0</v>
      </c>
      <c r="O77" s="156">
        <f>IF(K77=Organisatie!$D$23,1,0)</f>
        <v>0</v>
      </c>
      <c r="P77" s="156">
        <f t="shared" ref="P77:P140" si="34">SUM(L77:O77)</f>
        <v>0</v>
      </c>
      <c r="Q77" s="157">
        <f t="shared" ref="Q77:Q140" si="35">IF(K77&gt;3,1,0)</f>
        <v>0</v>
      </c>
      <c r="R77" s="152">
        <f t="shared" ref="R77:R140" si="36">SUM(T77+U77)</f>
        <v>0</v>
      </c>
      <c r="S77" s="127"/>
      <c r="T77" s="153">
        <f t="shared" ref="T77:T140" si="37">IF(B77="V",$Y$1,$Y$2)</f>
        <v>0</v>
      </c>
      <c r="U77" s="154">
        <f t="shared" ref="U77:U140" si="38">IF(S77&gt;1000,1,0*IF(P77=1,1,0))</f>
        <v>0</v>
      </c>
      <c r="V77" s="155"/>
      <c r="W77" s="50">
        <f t="shared" si="20"/>
        <v>0</v>
      </c>
      <c r="X77" s="50">
        <f t="shared" si="21"/>
        <v>0</v>
      </c>
      <c r="Y77" s="22"/>
      <c r="Z77" s="55">
        <f>COUNTIF(J12:J312,"66")</f>
        <v>0</v>
      </c>
      <c r="AA77" s="49" t="s">
        <v>75</v>
      </c>
      <c r="AB77" s="31"/>
      <c r="AC77" s="50">
        <f t="shared" si="22"/>
        <v>0</v>
      </c>
      <c r="AD77" s="50">
        <f t="shared" si="23"/>
        <v>0</v>
      </c>
      <c r="AE77" s="50">
        <f t="shared" si="24"/>
        <v>0</v>
      </c>
      <c r="AF77" s="50">
        <f t="shared" si="25"/>
        <v>0</v>
      </c>
      <c r="AG77" s="50">
        <f t="shared" si="26"/>
        <v>0</v>
      </c>
      <c r="AH77" s="50">
        <f t="shared" si="27"/>
        <v>0</v>
      </c>
      <c r="AI77" s="50">
        <f t="shared" si="28"/>
        <v>0</v>
      </c>
      <c r="AJ77" s="50">
        <f t="shared" si="29"/>
        <v>0</v>
      </c>
      <c r="AK77" s="51">
        <f t="shared" si="30"/>
        <v>0</v>
      </c>
      <c r="AL77" s="37" t="str">
        <f t="shared" si="31"/>
        <v>Er ontbreken nog enkele gegevens!</v>
      </c>
      <c r="AM77" s="11"/>
      <c r="AN77" s="98">
        <f t="shared" si="32"/>
        <v>0</v>
      </c>
      <c r="AV77" s="20">
        <f t="shared" si="33"/>
        <v>0</v>
      </c>
      <c r="AW77" s="11"/>
    </row>
    <row r="78" spans="1:49" ht="15.75" customHeight="1" x14ac:dyDescent="0.2">
      <c r="A78" s="45">
        <f>SUM($AV$12:AV78)</f>
        <v>0</v>
      </c>
      <c r="B78" s="119"/>
      <c r="C78" s="52"/>
      <c r="D78" s="52"/>
      <c r="E78" s="52"/>
      <c r="F78" s="53"/>
      <c r="G78" s="52"/>
      <c r="H78" s="52"/>
      <c r="I78" s="52"/>
      <c r="J78" s="54"/>
      <c r="K78" s="46"/>
      <c r="L78" s="156">
        <f>IF(K78=Organisatie!$E$20,1,0)</f>
        <v>0</v>
      </c>
      <c r="M78" s="156">
        <f>IF(K78=Organisatie!$D$21,1,0)</f>
        <v>0</v>
      </c>
      <c r="N78" s="156">
        <f>IF(K78=Organisatie!$D$22,1,0)</f>
        <v>0</v>
      </c>
      <c r="O78" s="156">
        <f>IF(K78=Organisatie!$D$23,1,0)</f>
        <v>0</v>
      </c>
      <c r="P78" s="156">
        <f t="shared" si="34"/>
        <v>0</v>
      </c>
      <c r="Q78" s="157">
        <f t="shared" si="35"/>
        <v>0</v>
      </c>
      <c r="R78" s="152">
        <f t="shared" si="36"/>
        <v>0</v>
      </c>
      <c r="S78" s="127"/>
      <c r="T78" s="153">
        <f t="shared" si="37"/>
        <v>0</v>
      </c>
      <c r="U78" s="154">
        <f t="shared" si="38"/>
        <v>0</v>
      </c>
      <c r="V78" s="155"/>
      <c r="W78" s="50">
        <f t="shared" si="20"/>
        <v>0</v>
      </c>
      <c r="X78" s="50">
        <f t="shared" si="21"/>
        <v>0</v>
      </c>
      <c r="Y78" s="22"/>
      <c r="Z78" s="55">
        <f>COUNTIF(J12:J312,"67")</f>
        <v>0</v>
      </c>
      <c r="AA78" s="49" t="s">
        <v>76</v>
      </c>
      <c r="AB78" s="31"/>
      <c r="AC78" s="50">
        <f t="shared" si="22"/>
        <v>0</v>
      </c>
      <c r="AD78" s="50">
        <f t="shared" si="23"/>
        <v>0</v>
      </c>
      <c r="AE78" s="50">
        <f t="shared" si="24"/>
        <v>0</v>
      </c>
      <c r="AF78" s="50">
        <f t="shared" si="25"/>
        <v>0</v>
      </c>
      <c r="AG78" s="50">
        <f t="shared" si="26"/>
        <v>0</v>
      </c>
      <c r="AH78" s="50">
        <f t="shared" si="27"/>
        <v>0</v>
      </c>
      <c r="AI78" s="50">
        <f t="shared" si="28"/>
        <v>0</v>
      </c>
      <c r="AJ78" s="50">
        <f t="shared" si="29"/>
        <v>0</v>
      </c>
      <c r="AK78" s="51">
        <f t="shared" si="30"/>
        <v>0</v>
      </c>
      <c r="AL78" s="37" t="str">
        <f t="shared" si="31"/>
        <v>Er ontbreken nog enkele gegevens!</v>
      </c>
      <c r="AM78" s="11"/>
      <c r="AN78" s="98">
        <f t="shared" si="32"/>
        <v>0</v>
      </c>
      <c r="AV78" s="20">
        <f t="shared" si="33"/>
        <v>0</v>
      </c>
      <c r="AW78" s="11"/>
    </row>
    <row r="79" spans="1:49" ht="15.75" customHeight="1" x14ac:dyDescent="0.2">
      <c r="A79" s="45">
        <f>SUM($AV$12:AV79)</f>
        <v>0</v>
      </c>
      <c r="B79" s="119"/>
      <c r="C79" s="52"/>
      <c r="D79" s="52"/>
      <c r="E79" s="52"/>
      <c r="F79" s="53"/>
      <c r="G79" s="52"/>
      <c r="H79" s="52"/>
      <c r="I79" s="52"/>
      <c r="J79" s="54"/>
      <c r="K79" s="46"/>
      <c r="L79" s="156">
        <f>IF(K79=Organisatie!$E$20,1,0)</f>
        <v>0</v>
      </c>
      <c r="M79" s="156">
        <f>IF(K79=Organisatie!$D$21,1,0)</f>
        <v>0</v>
      </c>
      <c r="N79" s="156">
        <f>IF(K79=Organisatie!$D$22,1,0)</f>
        <v>0</v>
      </c>
      <c r="O79" s="156">
        <f>IF(K79=Organisatie!$D$23,1,0)</f>
        <v>0</v>
      </c>
      <c r="P79" s="156">
        <f t="shared" si="34"/>
        <v>0</v>
      </c>
      <c r="Q79" s="157">
        <f t="shared" si="35"/>
        <v>0</v>
      </c>
      <c r="R79" s="152">
        <f t="shared" si="36"/>
        <v>0</v>
      </c>
      <c r="S79" s="127"/>
      <c r="T79" s="153">
        <f t="shared" si="37"/>
        <v>0</v>
      </c>
      <c r="U79" s="154">
        <f t="shared" si="38"/>
        <v>0</v>
      </c>
      <c r="V79" s="155"/>
      <c r="W79" s="50">
        <f t="shared" si="20"/>
        <v>0</v>
      </c>
      <c r="X79" s="50">
        <f t="shared" si="21"/>
        <v>0</v>
      </c>
      <c r="Y79" s="22"/>
      <c r="Z79" s="55">
        <f>COUNTIF(J12:J312,"68")</f>
        <v>0</v>
      </c>
      <c r="AA79" s="49" t="s">
        <v>77</v>
      </c>
      <c r="AB79" s="31"/>
      <c r="AC79" s="50">
        <f t="shared" si="22"/>
        <v>0</v>
      </c>
      <c r="AD79" s="50">
        <f t="shared" si="23"/>
        <v>0</v>
      </c>
      <c r="AE79" s="50">
        <f t="shared" si="24"/>
        <v>0</v>
      </c>
      <c r="AF79" s="50">
        <f t="shared" si="25"/>
        <v>0</v>
      </c>
      <c r="AG79" s="50">
        <f t="shared" si="26"/>
        <v>0</v>
      </c>
      <c r="AH79" s="50">
        <f t="shared" si="27"/>
        <v>0</v>
      </c>
      <c r="AI79" s="50">
        <f t="shared" si="28"/>
        <v>0</v>
      </c>
      <c r="AJ79" s="50">
        <f t="shared" si="29"/>
        <v>0</v>
      </c>
      <c r="AK79" s="51">
        <f t="shared" si="30"/>
        <v>0</v>
      </c>
      <c r="AL79" s="37" t="str">
        <f t="shared" si="31"/>
        <v>Er ontbreken nog enkele gegevens!</v>
      </c>
      <c r="AM79" s="11"/>
      <c r="AN79" s="98">
        <f t="shared" si="32"/>
        <v>0</v>
      </c>
      <c r="AV79" s="20">
        <f t="shared" si="33"/>
        <v>0</v>
      </c>
      <c r="AW79" s="11"/>
    </row>
    <row r="80" spans="1:49" ht="15.75" customHeight="1" x14ac:dyDescent="0.2">
      <c r="A80" s="45">
        <f>SUM($AV$12:AV80)</f>
        <v>0</v>
      </c>
      <c r="B80" s="119"/>
      <c r="C80" s="52"/>
      <c r="D80" s="52"/>
      <c r="E80" s="52"/>
      <c r="F80" s="53"/>
      <c r="G80" s="52"/>
      <c r="H80" s="52"/>
      <c r="I80" s="52"/>
      <c r="J80" s="54"/>
      <c r="K80" s="46"/>
      <c r="L80" s="156">
        <f>IF(K80=Organisatie!$E$20,1,0)</f>
        <v>0</v>
      </c>
      <c r="M80" s="156">
        <f>IF(K80=Organisatie!$D$21,1,0)</f>
        <v>0</v>
      </c>
      <c r="N80" s="156">
        <f>IF(K80=Organisatie!$D$22,1,0)</f>
        <v>0</v>
      </c>
      <c r="O80" s="156">
        <f>IF(K80=Organisatie!$D$23,1,0)</f>
        <v>0</v>
      </c>
      <c r="P80" s="156">
        <f t="shared" si="34"/>
        <v>0</v>
      </c>
      <c r="Q80" s="157">
        <f t="shared" si="35"/>
        <v>0</v>
      </c>
      <c r="R80" s="152">
        <f t="shared" si="36"/>
        <v>0</v>
      </c>
      <c r="S80" s="127"/>
      <c r="T80" s="153">
        <f t="shared" si="37"/>
        <v>0</v>
      </c>
      <c r="U80" s="154">
        <f t="shared" si="38"/>
        <v>0</v>
      </c>
      <c r="V80" s="155"/>
      <c r="W80" s="50">
        <f t="shared" si="20"/>
        <v>0</v>
      </c>
      <c r="X80" s="50">
        <f t="shared" si="21"/>
        <v>0</v>
      </c>
      <c r="Y80" s="22"/>
      <c r="Z80" s="55">
        <f>COUNTIF(J12:J312,"69")</f>
        <v>0</v>
      </c>
      <c r="AA80" s="49" t="s">
        <v>78</v>
      </c>
      <c r="AB80" s="31"/>
      <c r="AC80" s="50">
        <f t="shared" si="22"/>
        <v>0</v>
      </c>
      <c r="AD80" s="50">
        <f t="shared" si="23"/>
        <v>0</v>
      </c>
      <c r="AE80" s="50">
        <f t="shared" si="24"/>
        <v>0</v>
      </c>
      <c r="AF80" s="50">
        <f t="shared" si="25"/>
        <v>0</v>
      </c>
      <c r="AG80" s="50">
        <f t="shared" si="26"/>
        <v>0</v>
      </c>
      <c r="AH80" s="50">
        <f t="shared" si="27"/>
        <v>0</v>
      </c>
      <c r="AI80" s="50">
        <f t="shared" si="28"/>
        <v>0</v>
      </c>
      <c r="AJ80" s="50">
        <f t="shared" si="29"/>
        <v>0</v>
      </c>
      <c r="AK80" s="51">
        <f t="shared" si="30"/>
        <v>0</v>
      </c>
      <c r="AL80" s="37" t="str">
        <f t="shared" si="31"/>
        <v>Er ontbreken nog enkele gegevens!</v>
      </c>
      <c r="AM80" s="11"/>
      <c r="AN80" s="98">
        <f t="shared" si="32"/>
        <v>0</v>
      </c>
      <c r="AV80" s="20">
        <f t="shared" si="33"/>
        <v>0</v>
      </c>
      <c r="AW80" s="11"/>
    </row>
    <row r="81" spans="1:49" ht="15.75" customHeight="1" x14ac:dyDescent="0.2">
      <c r="A81" s="45">
        <f>SUM($AV$12:AV81)</f>
        <v>0</v>
      </c>
      <c r="B81" s="119"/>
      <c r="C81" s="52"/>
      <c r="D81" s="52"/>
      <c r="E81" s="52"/>
      <c r="F81" s="53"/>
      <c r="G81" s="52"/>
      <c r="H81" s="52"/>
      <c r="I81" s="52"/>
      <c r="J81" s="54"/>
      <c r="K81" s="46"/>
      <c r="L81" s="156">
        <f>IF(K81=Organisatie!$E$20,1,0)</f>
        <v>0</v>
      </c>
      <c r="M81" s="156">
        <f>IF(K81=Organisatie!$D$21,1,0)</f>
        <v>0</v>
      </c>
      <c r="N81" s="156">
        <f>IF(K81=Organisatie!$D$22,1,0)</f>
        <v>0</v>
      </c>
      <c r="O81" s="156">
        <f>IF(K81=Organisatie!$D$23,1,0)</f>
        <v>0</v>
      </c>
      <c r="P81" s="156">
        <f t="shared" si="34"/>
        <v>0</v>
      </c>
      <c r="Q81" s="157">
        <f t="shared" si="35"/>
        <v>0</v>
      </c>
      <c r="R81" s="152">
        <f t="shared" si="36"/>
        <v>0</v>
      </c>
      <c r="S81" s="127"/>
      <c r="T81" s="153">
        <f t="shared" si="37"/>
        <v>0</v>
      </c>
      <c r="U81" s="154">
        <f t="shared" si="38"/>
        <v>0</v>
      </c>
      <c r="V81" s="155"/>
      <c r="W81" s="50">
        <f t="shared" si="20"/>
        <v>0</v>
      </c>
      <c r="X81" s="50">
        <f t="shared" si="21"/>
        <v>0</v>
      </c>
      <c r="Y81" s="22"/>
      <c r="Z81" s="55">
        <f>COUNTIF(J12:J312,"70")</f>
        <v>0</v>
      </c>
      <c r="AA81" s="49" t="s">
        <v>79</v>
      </c>
      <c r="AB81" s="31"/>
      <c r="AC81" s="50">
        <f t="shared" si="22"/>
        <v>0</v>
      </c>
      <c r="AD81" s="50">
        <f t="shared" si="23"/>
        <v>0</v>
      </c>
      <c r="AE81" s="50">
        <f t="shared" si="24"/>
        <v>0</v>
      </c>
      <c r="AF81" s="50">
        <f t="shared" si="25"/>
        <v>0</v>
      </c>
      <c r="AG81" s="50">
        <f t="shared" si="26"/>
        <v>0</v>
      </c>
      <c r="AH81" s="50">
        <f t="shared" si="27"/>
        <v>0</v>
      </c>
      <c r="AI81" s="50">
        <f t="shared" si="28"/>
        <v>0</v>
      </c>
      <c r="AJ81" s="50">
        <f t="shared" si="29"/>
        <v>0</v>
      </c>
      <c r="AK81" s="51">
        <f t="shared" si="30"/>
        <v>0</v>
      </c>
      <c r="AL81" s="37" t="str">
        <f t="shared" si="31"/>
        <v>Er ontbreken nog enkele gegevens!</v>
      </c>
      <c r="AM81" s="11"/>
      <c r="AN81" s="98">
        <f t="shared" si="32"/>
        <v>0</v>
      </c>
      <c r="AV81" s="20">
        <f t="shared" si="33"/>
        <v>0</v>
      </c>
      <c r="AW81" s="11"/>
    </row>
    <row r="82" spans="1:49" ht="15.75" customHeight="1" x14ac:dyDescent="0.2">
      <c r="A82" s="45">
        <f>SUM($AV$12:AV82)</f>
        <v>0</v>
      </c>
      <c r="B82" s="119"/>
      <c r="C82" s="52"/>
      <c r="D82" s="52"/>
      <c r="E82" s="52"/>
      <c r="F82" s="53"/>
      <c r="G82" s="52"/>
      <c r="H82" s="52"/>
      <c r="I82" s="52"/>
      <c r="J82" s="54"/>
      <c r="K82" s="46"/>
      <c r="L82" s="156">
        <f>IF(K82=Organisatie!$E$20,1,0)</f>
        <v>0</v>
      </c>
      <c r="M82" s="156">
        <f>IF(K82=Organisatie!$D$21,1,0)</f>
        <v>0</v>
      </c>
      <c r="N82" s="156">
        <f>IF(K82=Organisatie!$D$22,1,0)</f>
        <v>0</v>
      </c>
      <c r="O82" s="156">
        <f>IF(K82=Organisatie!$D$23,1,0)</f>
        <v>0</v>
      </c>
      <c r="P82" s="156">
        <f t="shared" si="34"/>
        <v>0</v>
      </c>
      <c r="Q82" s="157">
        <f t="shared" si="35"/>
        <v>0</v>
      </c>
      <c r="R82" s="152">
        <f t="shared" si="36"/>
        <v>0</v>
      </c>
      <c r="S82" s="127"/>
      <c r="T82" s="153">
        <f t="shared" si="37"/>
        <v>0</v>
      </c>
      <c r="U82" s="154">
        <f t="shared" si="38"/>
        <v>0</v>
      </c>
      <c r="V82" s="155"/>
      <c r="W82" s="50">
        <f t="shared" si="20"/>
        <v>0</v>
      </c>
      <c r="X82" s="50">
        <f t="shared" si="21"/>
        <v>0</v>
      </c>
      <c r="Y82" s="22"/>
      <c r="Z82" s="259">
        <f>SUM(Z12:Z81)</f>
        <v>0</v>
      </c>
      <c r="AA82" s="262" t="s">
        <v>83</v>
      </c>
      <c r="AB82" s="31"/>
      <c r="AC82" s="50">
        <f t="shared" si="22"/>
        <v>0</v>
      </c>
      <c r="AD82" s="50">
        <f t="shared" si="23"/>
        <v>0</v>
      </c>
      <c r="AE82" s="50">
        <f t="shared" si="24"/>
        <v>0</v>
      </c>
      <c r="AF82" s="50">
        <f t="shared" si="25"/>
        <v>0</v>
      </c>
      <c r="AG82" s="50">
        <f t="shared" si="26"/>
        <v>0</v>
      </c>
      <c r="AH82" s="50">
        <f t="shared" si="27"/>
        <v>0</v>
      </c>
      <c r="AI82" s="50">
        <f t="shared" si="28"/>
        <v>0</v>
      </c>
      <c r="AJ82" s="50">
        <f t="shared" si="29"/>
        <v>0</v>
      </c>
      <c r="AK82" s="51">
        <f t="shared" si="30"/>
        <v>0</v>
      </c>
      <c r="AL82" s="37" t="str">
        <f t="shared" si="31"/>
        <v>Er ontbreken nog enkele gegevens!</v>
      </c>
      <c r="AM82" s="11"/>
      <c r="AN82" s="98">
        <f t="shared" si="32"/>
        <v>0</v>
      </c>
      <c r="AV82" s="20">
        <f t="shared" si="33"/>
        <v>0</v>
      </c>
      <c r="AW82" s="11"/>
    </row>
    <row r="83" spans="1:49" ht="15.75" customHeight="1" x14ac:dyDescent="0.2">
      <c r="A83" s="45">
        <f>SUM($AV$12:AV83)</f>
        <v>0</v>
      </c>
      <c r="B83" s="119"/>
      <c r="C83" s="52"/>
      <c r="D83" s="52"/>
      <c r="E83" s="52"/>
      <c r="F83" s="53"/>
      <c r="G83" s="52"/>
      <c r="H83" s="52"/>
      <c r="I83" s="52"/>
      <c r="J83" s="54"/>
      <c r="K83" s="46"/>
      <c r="L83" s="156">
        <f>IF(K83=Organisatie!$E$20,1,0)</f>
        <v>0</v>
      </c>
      <c r="M83" s="156">
        <f>IF(K83=Organisatie!$D$21,1,0)</f>
        <v>0</v>
      </c>
      <c r="N83" s="156">
        <f>IF(K83=Organisatie!$D$22,1,0)</f>
        <v>0</v>
      </c>
      <c r="O83" s="156">
        <f>IF(K83=Organisatie!$D$23,1,0)</f>
        <v>0</v>
      </c>
      <c r="P83" s="156">
        <f t="shared" si="34"/>
        <v>0</v>
      </c>
      <c r="Q83" s="157">
        <f t="shared" si="35"/>
        <v>0</v>
      </c>
      <c r="R83" s="152">
        <f t="shared" si="36"/>
        <v>0</v>
      </c>
      <c r="S83" s="127"/>
      <c r="T83" s="153">
        <f t="shared" si="37"/>
        <v>0</v>
      </c>
      <c r="U83" s="154">
        <f t="shared" si="38"/>
        <v>0</v>
      </c>
      <c r="V83" s="155"/>
      <c r="W83" s="50">
        <f t="shared" si="20"/>
        <v>0</v>
      </c>
      <c r="X83" s="50">
        <f t="shared" si="21"/>
        <v>0</v>
      </c>
      <c r="Y83" s="22"/>
      <c r="Z83" s="260"/>
      <c r="AA83" s="263"/>
      <c r="AB83" s="31"/>
      <c r="AC83" s="50">
        <f t="shared" si="22"/>
        <v>0</v>
      </c>
      <c r="AD83" s="50">
        <f t="shared" si="23"/>
        <v>0</v>
      </c>
      <c r="AE83" s="50">
        <f t="shared" si="24"/>
        <v>0</v>
      </c>
      <c r="AF83" s="50">
        <f t="shared" si="25"/>
        <v>0</v>
      </c>
      <c r="AG83" s="50">
        <f t="shared" si="26"/>
        <v>0</v>
      </c>
      <c r="AH83" s="50">
        <f t="shared" si="27"/>
        <v>0</v>
      </c>
      <c r="AI83" s="50">
        <f t="shared" si="28"/>
        <v>0</v>
      </c>
      <c r="AJ83" s="50">
        <f t="shared" si="29"/>
        <v>0</v>
      </c>
      <c r="AK83" s="51">
        <f t="shared" si="30"/>
        <v>0</v>
      </c>
      <c r="AL83" s="37" t="str">
        <f t="shared" si="31"/>
        <v>Er ontbreken nog enkele gegevens!</v>
      </c>
      <c r="AM83" s="11"/>
      <c r="AN83" s="98">
        <f t="shared" si="32"/>
        <v>0</v>
      </c>
      <c r="AV83" s="20">
        <f t="shared" si="33"/>
        <v>0</v>
      </c>
      <c r="AW83" s="11"/>
    </row>
    <row r="84" spans="1:49" ht="15.75" customHeight="1" x14ac:dyDescent="0.2">
      <c r="A84" s="45">
        <f>SUM($AV$12:AV84)</f>
        <v>0</v>
      </c>
      <c r="B84" s="119"/>
      <c r="C84" s="52"/>
      <c r="D84" s="52"/>
      <c r="E84" s="52"/>
      <c r="F84" s="53"/>
      <c r="G84" s="52"/>
      <c r="H84" s="52"/>
      <c r="I84" s="52"/>
      <c r="J84" s="54"/>
      <c r="K84" s="46"/>
      <c r="L84" s="156">
        <f>IF(K84=Organisatie!$E$20,1,0)</f>
        <v>0</v>
      </c>
      <c r="M84" s="156">
        <f>IF(K84=Organisatie!$D$21,1,0)</f>
        <v>0</v>
      </c>
      <c r="N84" s="156">
        <f>IF(K84=Organisatie!$D$22,1,0)</f>
        <v>0</v>
      </c>
      <c r="O84" s="156">
        <f>IF(K84=Organisatie!$D$23,1,0)</f>
        <v>0</v>
      </c>
      <c r="P84" s="156">
        <f t="shared" si="34"/>
        <v>0</v>
      </c>
      <c r="Q84" s="157">
        <f t="shared" si="35"/>
        <v>0</v>
      </c>
      <c r="R84" s="152">
        <f t="shared" si="36"/>
        <v>0</v>
      </c>
      <c r="S84" s="127"/>
      <c r="T84" s="153">
        <f t="shared" si="37"/>
        <v>0</v>
      </c>
      <c r="U84" s="154">
        <f t="shared" si="38"/>
        <v>0</v>
      </c>
      <c r="V84" s="155"/>
      <c r="W84" s="50">
        <f t="shared" si="20"/>
        <v>0</v>
      </c>
      <c r="X84" s="50">
        <f t="shared" si="21"/>
        <v>0</v>
      </c>
      <c r="Y84" s="22"/>
      <c r="Z84" s="261"/>
      <c r="AA84" s="264"/>
      <c r="AB84" s="31"/>
      <c r="AC84" s="50">
        <f t="shared" si="22"/>
        <v>0</v>
      </c>
      <c r="AD84" s="50">
        <f t="shared" si="23"/>
        <v>0</v>
      </c>
      <c r="AE84" s="50">
        <f t="shared" si="24"/>
        <v>0</v>
      </c>
      <c r="AF84" s="50">
        <f t="shared" si="25"/>
        <v>0</v>
      </c>
      <c r="AG84" s="50">
        <f t="shared" si="26"/>
        <v>0</v>
      </c>
      <c r="AH84" s="50">
        <f t="shared" si="27"/>
        <v>0</v>
      </c>
      <c r="AI84" s="50">
        <f t="shared" si="28"/>
        <v>0</v>
      </c>
      <c r="AJ84" s="50">
        <f t="shared" si="29"/>
        <v>0</v>
      </c>
      <c r="AK84" s="51">
        <f t="shared" si="30"/>
        <v>0</v>
      </c>
      <c r="AL84" s="37" t="str">
        <f t="shared" si="31"/>
        <v>Er ontbreken nog enkele gegevens!</v>
      </c>
      <c r="AM84" s="11"/>
      <c r="AN84" s="98">
        <f t="shared" si="32"/>
        <v>0</v>
      </c>
      <c r="AV84" s="20">
        <f t="shared" si="33"/>
        <v>0</v>
      </c>
      <c r="AW84" s="11"/>
    </row>
    <row r="85" spans="1:49" ht="15.75" customHeight="1" x14ac:dyDescent="0.2">
      <c r="A85" s="45">
        <f>SUM($AV$12:AV85)</f>
        <v>0</v>
      </c>
      <c r="B85" s="119"/>
      <c r="C85" s="52"/>
      <c r="D85" s="52"/>
      <c r="E85" s="52"/>
      <c r="F85" s="53"/>
      <c r="G85" s="52"/>
      <c r="H85" s="52"/>
      <c r="I85" s="52"/>
      <c r="J85" s="54"/>
      <c r="K85" s="46"/>
      <c r="L85" s="156">
        <f>IF(K85=Organisatie!$E$20,1,0)</f>
        <v>0</v>
      </c>
      <c r="M85" s="156">
        <f>IF(K85=Organisatie!$D$21,1,0)</f>
        <v>0</v>
      </c>
      <c r="N85" s="156">
        <f>IF(K85=Organisatie!$D$22,1,0)</f>
        <v>0</v>
      </c>
      <c r="O85" s="156">
        <f>IF(K85=Organisatie!$D$23,1,0)</f>
        <v>0</v>
      </c>
      <c r="P85" s="156">
        <f t="shared" si="34"/>
        <v>0</v>
      </c>
      <c r="Q85" s="157">
        <f t="shared" si="35"/>
        <v>0</v>
      </c>
      <c r="R85" s="152">
        <f t="shared" si="36"/>
        <v>0</v>
      </c>
      <c r="S85" s="127"/>
      <c r="T85" s="153">
        <f t="shared" si="37"/>
        <v>0</v>
      </c>
      <c r="U85" s="154">
        <f t="shared" si="38"/>
        <v>0</v>
      </c>
      <c r="V85" s="155"/>
      <c r="W85" s="50">
        <f t="shared" si="20"/>
        <v>0</v>
      </c>
      <c r="X85" s="50">
        <f t="shared" si="21"/>
        <v>0</v>
      </c>
      <c r="Y85" s="22"/>
      <c r="Z85" s="22"/>
      <c r="AA85" s="37"/>
      <c r="AB85" s="31"/>
      <c r="AC85" s="50">
        <f t="shared" si="22"/>
        <v>0</v>
      </c>
      <c r="AD85" s="50">
        <f t="shared" si="23"/>
        <v>0</v>
      </c>
      <c r="AE85" s="50">
        <f t="shared" si="24"/>
        <v>0</v>
      </c>
      <c r="AF85" s="50">
        <f t="shared" si="25"/>
        <v>0</v>
      </c>
      <c r="AG85" s="50">
        <f t="shared" si="26"/>
        <v>0</v>
      </c>
      <c r="AH85" s="50">
        <f t="shared" si="27"/>
        <v>0</v>
      </c>
      <c r="AI85" s="50">
        <f t="shared" si="28"/>
        <v>0</v>
      </c>
      <c r="AJ85" s="50">
        <f t="shared" si="29"/>
        <v>0</v>
      </c>
      <c r="AK85" s="51">
        <f t="shared" si="30"/>
        <v>0</v>
      </c>
      <c r="AL85" s="37" t="str">
        <f t="shared" si="31"/>
        <v>Er ontbreken nog enkele gegevens!</v>
      </c>
      <c r="AM85" s="11"/>
      <c r="AN85" s="98">
        <f t="shared" si="32"/>
        <v>0</v>
      </c>
      <c r="AV85" s="20">
        <f t="shared" si="33"/>
        <v>0</v>
      </c>
      <c r="AW85" s="11"/>
    </row>
    <row r="86" spans="1:49" ht="15.75" customHeight="1" x14ac:dyDescent="0.2">
      <c r="A86" s="45">
        <f>SUM($AV$12:AV86)</f>
        <v>0</v>
      </c>
      <c r="B86" s="119"/>
      <c r="C86" s="52"/>
      <c r="D86" s="52"/>
      <c r="E86" s="52"/>
      <c r="F86" s="53"/>
      <c r="G86" s="52"/>
      <c r="H86" s="52"/>
      <c r="I86" s="52"/>
      <c r="J86" s="54"/>
      <c r="K86" s="46"/>
      <c r="L86" s="156">
        <f>IF(K86=Organisatie!$E$20,1,0)</f>
        <v>0</v>
      </c>
      <c r="M86" s="156">
        <f>IF(K86=Organisatie!$D$21,1,0)</f>
        <v>0</v>
      </c>
      <c r="N86" s="156">
        <f>IF(K86=Organisatie!$D$22,1,0)</f>
        <v>0</v>
      </c>
      <c r="O86" s="156">
        <f>IF(K86=Organisatie!$D$23,1,0)</f>
        <v>0</v>
      </c>
      <c r="P86" s="156">
        <f t="shared" si="34"/>
        <v>0</v>
      </c>
      <c r="Q86" s="157">
        <f t="shared" si="35"/>
        <v>0</v>
      </c>
      <c r="R86" s="152">
        <f t="shared" si="36"/>
        <v>0</v>
      </c>
      <c r="S86" s="127"/>
      <c r="T86" s="153">
        <f t="shared" si="37"/>
        <v>0</v>
      </c>
      <c r="U86" s="154">
        <f t="shared" si="38"/>
        <v>0</v>
      </c>
      <c r="V86" s="155"/>
      <c r="W86" s="50">
        <f t="shared" si="20"/>
        <v>0</v>
      </c>
      <c r="X86" s="50">
        <f t="shared" si="21"/>
        <v>0</v>
      </c>
      <c r="Y86" s="22"/>
      <c r="Z86" s="22"/>
      <c r="AA86" s="37"/>
      <c r="AB86" s="31"/>
      <c r="AC86" s="50">
        <f t="shared" si="22"/>
        <v>0</v>
      </c>
      <c r="AD86" s="50">
        <f t="shared" si="23"/>
        <v>0</v>
      </c>
      <c r="AE86" s="50">
        <f t="shared" si="24"/>
        <v>0</v>
      </c>
      <c r="AF86" s="50">
        <f t="shared" si="25"/>
        <v>0</v>
      </c>
      <c r="AG86" s="50">
        <f t="shared" si="26"/>
        <v>0</v>
      </c>
      <c r="AH86" s="50">
        <f t="shared" si="27"/>
        <v>0</v>
      </c>
      <c r="AI86" s="50">
        <f t="shared" si="28"/>
        <v>0</v>
      </c>
      <c r="AJ86" s="50">
        <f t="shared" si="29"/>
        <v>0</v>
      </c>
      <c r="AK86" s="51">
        <f t="shared" si="30"/>
        <v>0</v>
      </c>
      <c r="AL86" s="37" t="str">
        <f t="shared" si="31"/>
        <v>Er ontbreken nog enkele gegevens!</v>
      </c>
      <c r="AM86" s="11"/>
      <c r="AN86" s="98">
        <f t="shared" si="32"/>
        <v>0</v>
      </c>
      <c r="AV86" s="20">
        <f t="shared" si="33"/>
        <v>0</v>
      </c>
      <c r="AW86" s="11"/>
    </row>
    <row r="87" spans="1:49" ht="15.75" customHeight="1" x14ac:dyDescent="0.2">
      <c r="A87" s="45">
        <f>SUM($AV$12:AV87)</f>
        <v>0</v>
      </c>
      <c r="B87" s="119"/>
      <c r="C87" s="52"/>
      <c r="D87" s="52"/>
      <c r="E87" s="52"/>
      <c r="F87" s="53"/>
      <c r="G87" s="52"/>
      <c r="H87" s="52"/>
      <c r="I87" s="52"/>
      <c r="J87" s="54"/>
      <c r="K87" s="46"/>
      <c r="L87" s="156">
        <f>IF(K87=Organisatie!$E$20,1,0)</f>
        <v>0</v>
      </c>
      <c r="M87" s="156">
        <f>IF(K87=Organisatie!$D$21,1,0)</f>
        <v>0</v>
      </c>
      <c r="N87" s="156">
        <f>IF(K87=Organisatie!$D$22,1,0)</f>
        <v>0</v>
      </c>
      <c r="O87" s="156">
        <f>IF(K87=Organisatie!$D$23,1,0)</f>
        <v>0</v>
      </c>
      <c r="P87" s="156">
        <f t="shared" si="34"/>
        <v>0</v>
      </c>
      <c r="Q87" s="157">
        <f t="shared" si="35"/>
        <v>0</v>
      </c>
      <c r="R87" s="152">
        <f t="shared" si="36"/>
        <v>0</v>
      </c>
      <c r="S87" s="127"/>
      <c r="T87" s="153">
        <f t="shared" si="37"/>
        <v>0</v>
      </c>
      <c r="U87" s="154">
        <f t="shared" si="38"/>
        <v>0</v>
      </c>
      <c r="V87" s="155"/>
      <c r="W87" s="50">
        <f t="shared" si="20"/>
        <v>0</v>
      </c>
      <c r="X87" s="50">
        <f t="shared" si="21"/>
        <v>0</v>
      </c>
      <c r="Y87" s="22"/>
      <c r="Z87" s="22"/>
      <c r="AA87" s="37"/>
      <c r="AB87" s="31"/>
      <c r="AC87" s="50">
        <f t="shared" si="22"/>
        <v>0</v>
      </c>
      <c r="AD87" s="50">
        <f t="shared" si="23"/>
        <v>0</v>
      </c>
      <c r="AE87" s="50">
        <f t="shared" si="24"/>
        <v>0</v>
      </c>
      <c r="AF87" s="50">
        <f t="shared" si="25"/>
        <v>0</v>
      </c>
      <c r="AG87" s="50">
        <f t="shared" si="26"/>
        <v>0</v>
      </c>
      <c r="AH87" s="50">
        <f t="shared" si="27"/>
        <v>0</v>
      </c>
      <c r="AI87" s="50">
        <f t="shared" si="28"/>
        <v>0</v>
      </c>
      <c r="AJ87" s="50">
        <f t="shared" si="29"/>
        <v>0</v>
      </c>
      <c r="AK87" s="51">
        <f t="shared" si="30"/>
        <v>0</v>
      </c>
      <c r="AL87" s="37" t="str">
        <f t="shared" si="31"/>
        <v>Er ontbreken nog enkele gegevens!</v>
      </c>
      <c r="AM87" s="11"/>
      <c r="AN87" s="98">
        <f t="shared" si="32"/>
        <v>0</v>
      </c>
      <c r="AV87" s="20">
        <f t="shared" si="33"/>
        <v>0</v>
      </c>
      <c r="AW87" s="11"/>
    </row>
    <row r="88" spans="1:49" ht="15.75" customHeight="1" x14ac:dyDescent="0.2">
      <c r="A88" s="45">
        <f>SUM($AV$12:AV88)</f>
        <v>0</v>
      </c>
      <c r="B88" s="119"/>
      <c r="C88" s="52"/>
      <c r="D88" s="52"/>
      <c r="E88" s="52"/>
      <c r="F88" s="53"/>
      <c r="G88" s="52"/>
      <c r="H88" s="52"/>
      <c r="I88" s="52"/>
      <c r="J88" s="54"/>
      <c r="K88" s="46"/>
      <c r="L88" s="156">
        <f>IF(K88=Organisatie!$E$20,1,0)</f>
        <v>0</v>
      </c>
      <c r="M88" s="156">
        <f>IF(K88=Organisatie!$D$21,1,0)</f>
        <v>0</v>
      </c>
      <c r="N88" s="156">
        <f>IF(K88=Organisatie!$D$22,1,0)</f>
        <v>0</v>
      </c>
      <c r="O88" s="156">
        <f>IF(K88=Organisatie!$D$23,1,0)</f>
        <v>0</v>
      </c>
      <c r="P88" s="156">
        <f t="shared" si="34"/>
        <v>0</v>
      </c>
      <c r="Q88" s="157">
        <f t="shared" si="35"/>
        <v>0</v>
      </c>
      <c r="R88" s="152">
        <f t="shared" si="36"/>
        <v>0</v>
      </c>
      <c r="S88" s="127"/>
      <c r="T88" s="153">
        <f t="shared" si="37"/>
        <v>0</v>
      </c>
      <c r="U88" s="154">
        <f t="shared" si="38"/>
        <v>0</v>
      </c>
      <c r="V88" s="155"/>
      <c r="W88" s="50">
        <f t="shared" si="20"/>
        <v>0</v>
      </c>
      <c r="X88" s="50">
        <f t="shared" si="21"/>
        <v>0</v>
      </c>
      <c r="Y88" s="31"/>
      <c r="Z88" s="22"/>
      <c r="AA88" s="37"/>
      <c r="AB88" s="31"/>
      <c r="AC88" s="50">
        <f t="shared" si="22"/>
        <v>0</v>
      </c>
      <c r="AD88" s="50">
        <f t="shared" si="23"/>
        <v>0</v>
      </c>
      <c r="AE88" s="50">
        <f t="shared" si="24"/>
        <v>0</v>
      </c>
      <c r="AF88" s="50">
        <f t="shared" si="25"/>
        <v>0</v>
      </c>
      <c r="AG88" s="50">
        <f t="shared" si="26"/>
        <v>0</v>
      </c>
      <c r="AH88" s="50">
        <f t="shared" si="27"/>
        <v>0</v>
      </c>
      <c r="AI88" s="50">
        <f t="shared" si="28"/>
        <v>0</v>
      </c>
      <c r="AJ88" s="50">
        <f t="shared" si="29"/>
        <v>0</v>
      </c>
      <c r="AK88" s="51">
        <f t="shared" si="30"/>
        <v>0</v>
      </c>
      <c r="AL88" s="37" t="str">
        <f t="shared" si="31"/>
        <v>Er ontbreken nog enkele gegevens!</v>
      </c>
      <c r="AM88" s="11"/>
      <c r="AN88" s="98">
        <f t="shared" si="32"/>
        <v>0</v>
      </c>
      <c r="AV88" s="20">
        <f t="shared" si="33"/>
        <v>0</v>
      </c>
      <c r="AW88" s="11"/>
    </row>
    <row r="89" spans="1:49" ht="15.75" customHeight="1" x14ac:dyDescent="0.2">
      <c r="A89" s="45">
        <f>SUM($AV$12:AV89)</f>
        <v>0</v>
      </c>
      <c r="B89" s="119"/>
      <c r="C89" s="52"/>
      <c r="D89" s="52"/>
      <c r="E89" s="52"/>
      <c r="F89" s="53"/>
      <c r="G89" s="52"/>
      <c r="H89" s="52"/>
      <c r="I89" s="52"/>
      <c r="J89" s="54"/>
      <c r="K89" s="46"/>
      <c r="L89" s="156">
        <f>IF(K89=Organisatie!$E$20,1,0)</f>
        <v>0</v>
      </c>
      <c r="M89" s="156">
        <f>IF(K89=Organisatie!$D$21,1,0)</f>
        <v>0</v>
      </c>
      <c r="N89" s="156">
        <f>IF(K89=Organisatie!$D$22,1,0)</f>
        <v>0</v>
      </c>
      <c r="O89" s="156">
        <f>IF(K89=Organisatie!$D$23,1,0)</f>
        <v>0</v>
      </c>
      <c r="P89" s="156">
        <f t="shared" si="34"/>
        <v>0</v>
      </c>
      <c r="Q89" s="157">
        <f t="shared" si="35"/>
        <v>0</v>
      </c>
      <c r="R89" s="152">
        <f t="shared" si="36"/>
        <v>0</v>
      </c>
      <c r="S89" s="127"/>
      <c r="T89" s="153">
        <f t="shared" si="37"/>
        <v>0</v>
      </c>
      <c r="U89" s="154">
        <f t="shared" si="38"/>
        <v>0</v>
      </c>
      <c r="V89" s="155"/>
      <c r="W89" s="50">
        <f t="shared" si="20"/>
        <v>0</v>
      </c>
      <c r="X89" s="50">
        <f t="shared" si="21"/>
        <v>0</v>
      </c>
      <c r="Y89" s="31"/>
      <c r="Z89" s="22"/>
      <c r="AA89" s="37"/>
      <c r="AB89" s="31"/>
      <c r="AC89" s="50">
        <f t="shared" si="22"/>
        <v>0</v>
      </c>
      <c r="AD89" s="50">
        <f t="shared" si="23"/>
        <v>0</v>
      </c>
      <c r="AE89" s="50">
        <f t="shared" si="24"/>
        <v>0</v>
      </c>
      <c r="AF89" s="50">
        <f t="shared" si="25"/>
        <v>0</v>
      </c>
      <c r="AG89" s="50">
        <f t="shared" si="26"/>
        <v>0</v>
      </c>
      <c r="AH89" s="50">
        <f t="shared" si="27"/>
        <v>0</v>
      </c>
      <c r="AI89" s="50">
        <f t="shared" si="28"/>
        <v>0</v>
      </c>
      <c r="AJ89" s="50">
        <f t="shared" si="29"/>
        <v>0</v>
      </c>
      <c r="AK89" s="51">
        <f t="shared" si="30"/>
        <v>0</v>
      </c>
      <c r="AL89" s="37" t="str">
        <f t="shared" si="31"/>
        <v>Er ontbreken nog enkele gegevens!</v>
      </c>
      <c r="AM89" s="11"/>
      <c r="AN89" s="98">
        <f t="shared" si="32"/>
        <v>0</v>
      </c>
      <c r="AV89" s="20">
        <f t="shared" si="33"/>
        <v>0</v>
      </c>
      <c r="AW89" s="11"/>
    </row>
    <row r="90" spans="1:49" ht="15.75" customHeight="1" x14ac:dyDescent="0.2">
      <c r="A90" s="45">
        <f>SUM($AV$12:AV90)</f>
        <v>0</v>
      </c>
      <c r="B90" s="119"/>
      <c r="C90" s="52"/>
      <c r="D90" s="52"/>
      <c r="E90" s="52"/>
      <c r="F90" s="53"/>
      <c r="G90" s="52"/>
      <c r="H90" s="52"/>
      <c r="I90" s="52"/>
      <c r="J90" s="54"/>
      <c r="K90" s="46"/>
      <c r="L90" s="156">
        <f>IF(K90=Organisatie!$E$20,1,0)</f>
        <v>0</v>
      </c>
      <c r="M90" s="156">
        <f>IF(K90=Organisatie!$D$21,1,0)</f>
        <v>0</v>
      </c>
      <c r="N90" s="156">
        <f>IF(K90=Organisatie!$D$22,1,0)</f>
        <v>0</v>
      </c>
      <c r="O90" s="156">
        <f>IF(K90=Organisatie!$D$23,1,0)</f>
        <v>0</v>
      </c>
      <c r="P90" s="156">
        <f t="shared" si="34"/>
        <v>0</v>
      </c>
      <c r="Q90" s="157">
        <f t="shared" si="35"/>
        <v>0</v>
      </c>
      <c r="R90" s="152">
        <f t="shared" si="36"/>
        <v>0</v>
      </c>
      <c r="S90" s="127"/>
      <c r="T90" s="153">
        <f t="shared" si="37"/>
        <v>0</v>
      </c>
      <c r="U90" s="154">
        <f t="shared" si="38"/>
        <v>0</v>
      </c>
      <c r="V90" s="155"/>
      <c r="W90" s="50">
        <f t="shared" si="20"/>
        <v>0</v>
      </c>
      <c r="X90" s="50">
        <f t="shared" si="21"/>
        <v>0</v>
      </c>
      <c r="Y90" s="31"/>
      <c r="Z90" s="22"/>
      <c r="AA90" s="37"/>
      <c r="AB90" s="31"/>
      <c r="AC90" s="50">
        <f t="shared" si="22"/>
        <v>0</v>
      </c>
      <c r="AD90" s="50">
        <f t="shared" si="23"/>
        <v>0</v>
      </c>
      <c r="AE90" s="50">
        <f t="shared" si="24"/>
        <v>0</v>
      </c>
      <c r="AF90" s="50">
        <f t="shared" si="25"/>
        <v>0</v>
      </c>
      <c r="AG90" s="50">
        <f t="shared" si="26"/>
        <v>0</v>
      </c>
      <c r="AH90" s="50">
        <f t="shared" si="27"/>
        <v>0</v>
      </c>
      <c r="AI90" s="50">
        <f t="shared" si="28"/>
        <v>0</v>
      </c>
      <c r="AJ90" s="50">
        <f t="shared" si="29"/>
        <v>0</v>
      </c>
      <c r="AK90" s="51">
        <f t="shared" si="30"/>
        <v>0</v>
      </c>
      <c r="AL90" s="37" t="str">
        <f t="shared" si="31"/>
        <v>Er ontbreken nog enkele gegevens!</v>
      </c>
      <c r="AM90" s="11"/>
      <c r="AN90" s="98">
        <f t="shared" si="32"/>
        <v>0</v>
      </c>
      <c r="AV90" s="20">
        <f t="shared" si="33"/>
        <v>0</v>
      </c>
      <c r="AW90" s="11"/>
    </row>
    <row r="91" spans="1:49" ht="15.75" customHeight="1" x14ac:dyDescent="0.2">
      <c r="A91" s="45">
        <f>SUM($AV$12:AV91)</f>
        <v>0</v>
      </c>
      <c r="B91" s="119"/>
      <c r="C91" s="52"/>
      <c r="D91" s="52"/>
      <c r="E91" s="52"/>
      <c r="F91" s="53"/>
      <c r="G91" s="52"/>
      <c r="H91" s="52"/>
      <c r="I91" s="52"/>
      <c r="J91" s="54"/>
      <c r="K91" s="46"/>
      <c r="L91" s="156">
        <f>IF(K91=Organisatie!$E$20,1,0)</f>
        <v>0</v>
      </c>
      <c r="M91" s="156">
        <f>IF(K91=Organisatie!$D$21,1,0)</f>
        <v>0</v>
      </c>
      <c r="N91" s="156">
        <f>IF(K91=Organisatie!$D$22,1,0)</f>
        <v>0</v>
      </c>
      <c r="O91" s="156">
        <f>IF(K91=Organisatie!$D$23,1,0)</f>
        <v>0</v>
      </c>
      <c r="P91" s="156">
        <f t="shared" si="34"/>
        <v>0</v>
      </c>
      <c r="Q91" s="157">
        <f t="shared" si="35"/>
        <v>0</v>
      </c>
      <c r="R91" s="152">
        <f t="shared" si="36"/>
        <v>0</v>
      </c>
      <c r="S91" s="127"/>
      <c r="T91" s="153">
        <f t="shared" si="37"/>
        <v>0</v>
      </c>
      <c r="U91" s="154">
        <f t="shared" si="38"/>
        <v>0</v>
      </c>
      <c r="V91" s="155"/>
      <c r="W91" s="50">
        <f t="shared" si="20"/>
        <v>0</v>
      </c>
      <c r="X91" s="50">
        <f t="shared" si="21"/>
        <v>0</v>
      </c>
      <c r="Y91" s="31"/>
      <c r="Z91" s="22"/>
      <c r="AA91" s="37"/>
      <c r="AB91" s="31"/>
      <c r="AC91" s="50">
        <f t="shared" si="22"/>
        <v>0</v>
      </c>
      <c r="AD91" s="50">
        <f t="shared" si="23"/>
        <v>0</v>
      </c>
      <c r="AE91" s="50">
        <f t="shared" si="24"/>
        <v>0</v>
      </c>
      <c r="AF91" s="50">
        <f t="shared" si="25"/>
        <v>0</v>
      </c>
      <c r="AG91" s="50">
        <f t="shared" si="26"/>
        <v>0</v>
      </c>
      <c r="AH91" s="50">
        <f t="shared" si="27"/>
        <v>0</v>
      </c>
      <c r="AI91" s="50">
        <f t="shared" si="28"/>
        <v>0</v>
      </c>
      <c r="AJ91" s="50">
        <f t="shared" si="29"/>
        <v>0</v>
      </c>
      <c r="AK91" s="51">
        <f t="shared" si="30"/>
        <v>0</v>
      </c>
      <c r="AL91" s="37" t="str">
        <f t="shared" si="31"/>
        <v>Er ontbreken nog enkele gegevens!</v>
      </c>
      <c r="AM91" s="11"/>
      <c r="AN91" s="98">
        <f t="shared" si="32"/>
        <v>0</v>
      </c>
      <c r="AV91" s="20">
        <f t="shared" si="33"/>
        <v>0</v>
      </c>
      <c r="AW91" s="11"/>
    </row>
    <row r="92" spans="1:49" ht="15.75" customHeight="1" x14ac:dyDescent="0.2">
      <c r="A92" s="45">
        <f>SUM($AV$12:AV92)</f>
        <v>0</v>
      </c>
      <c r="B92" s="119"/>
      <c r="C92" s="52"/>
      <c r="D92" s="52"/>
      <c r="E92" s="52"/>
      <c r="F92" s="53"/>
      <c r="G92" s="52"/>
      <c r="H92" s="52"/>
      <c r="I92" s="52"/>
      <c r="J92" s="54"/>
      <c r="K92" s="46"/>
      <c r="L92" s="156">
        <f>IF(K92=Organisatie!$E$20,1,0)</f>
        <v>0</v>
      </c>
      <c r="M92" s="156">
        <f>IF(K92=Organisatie!$D$21,1,0)</f>
        <v>0</v>
      </c>
      <c r="N92" s="156">
        <f>IF(K92=Organisatie!$D$22,1,0)</f>
        <v>0</v>
      </c>
      <c r="O92" s="156">
        <f>IF(K92=Organisatie!$D$23,1,0)</f>
        <v>0</v>
      </c>
      <c r="P92" s="156">
        <f t="shared" si="34"/>
        <v>0</v>
      </c>
      <c r="Q92" s="157">
        <f t="shared" si="35"/>
        <v>0</v>
      </c>
      <c r="R92" s="152">
        <f t="shared" si="36"/>
        <v>0</v>
      </c>
      <c r="S92" s="127"/>
      <c r="T92" s="153">
        <f t="shared" si="37"/>
        <v>0</v>
      </c>
      <c r="U92" s="154">
        <f t="shared" si="38"/>
        <v>0</v>
      </c>
      <c r="V92" s="155"/>
      <c r="W92" s="50">
        <f t="shared" si="20"/>
        <v>0</v>
      </c>
      <c r="X92" s="50">
        <f t="shared" si="21"/>
        <v>0</v>
      </c>
      <c r="Y92" s="31"/>
      <c r="Z92" s="22"/>
      <c r="AA92" s="37"/>
      <c r="AB92" s="31"/>
      <c r="AC92" s="50">
        <f t="shared" si="22"/>
        <v>0</v>
      </c>
      <c r="AD92" s="50">
        <f t="shared" si="23"/>
        <v>0</v>
      </c>
      <c r="AE92" s="50">
        <f t="shared" si="24"/>
        <v>0</v>
      </c>
      <c r="AF92" s="50">
        <f t="shared" si="25"/>
        <v>0</v>
      </c>
      <c r="AG92" s="50">
        <f t="shared" si="26"/>
        <v>0</v>
      </c>
      <c r="AH92" s="50">
        <f t="shared" si="27"/>
        <v>0</v>
      </c>
      <c r="AI92" s="50">
        <f t="shared" si="28"/>
        <v>0</v>
      </c>
      <c r="AJ92" s="50">
        <f t="shared" si="29"/>
        <v>0</v>
      </c>
      <c r="AK92" s="51">
        <f t="shared" si="30"/>
        <v>0</v>
      </c>
      <c r="AL92" s="37" t="str">
        <f t="shared" si="31"/>
        <v>Er ontbreken nog enkele gegevens!</v>
      </c>
      <c r="AM92" s="11"/>
      <c r="AN92" s="98">
        <f t="shared" si="32"/>
        <v>0</v>
      </c>
      <c r="AV92" s="20">
        <f t="shared" si="33"/>
        <v>0</v>
      </c>
      <c r="AW92" s="11"/>
    </row>
    <row r="93" spans="1:49" ht="15.75" customHeight="1" x14ac:dyDescent="0.2">
      <c r="A93" s="45">
        <f>SUM($AV$12:AV93)</f>
        <v>0</v>
      </c>
      <c r="B93" s="119"/>
      <c r="C93" s="52"/>
      <c r="D93" s="52"/>
      <c r="E93" s="52"/>
      <c r="F93" s="53"/>
      <c r="G93" s="52"/>
      <c r="H93" s="52"/>
      <c r="I93" s="52"/>
      <c r="J93" s="54"/>
      <c r="K93" s="46"/>
      <c r="L93" s="156">
        <f>IF(K93=Organisatie!$E$20,1,0)</f>
        <v>0</v>
      </c>
      <c r="M93" s="156">
        <f>IF(K93=Organisatie!$D$21,1,0)</f>
        <v>0</v>
      </c>
      <c r="N93" s="156">
        <f>IF(K93=Organisatie!$D$22,1,0)</f>
        <v>0</v>
      </c>
      <c r="O93" s="156">
        <f>IF(K93=Organisatie!$D$23,1,0)</f>
        <v>0</v>
      </c>
      <c r="P93" s="156">
        <f t="shared" si="34"/>
        <v>0</v>
      </c>
      <c r="Q93" s="157">
        <f t="shared" si="35"/>
        <v>0</v>
      </c>
      <c r="R93" s="152">
        <f t="shared" si="36"/>
        <v>0</v>
      </c>
      <c r="S93" s="127"/>
      <c r="T93" s="153">
        <f t="shared" si="37"/>
        <v>0</v>
      </c>
      <c r="U93" s="154">
        <f t="shared" si="38"/>
        <v>0</v>
      </c>
      <c r="V93" s="155"/>
      <c r="W93" s="50">
        <f t="shared" si="20"/>
        <v>0</v>
      </c>
      <c r="X93" s="50">
        <f t="shared" si="21"/>
        <v>0</v>
      </c>
      <c r="Y93" s="31"/>
      <c r="Z93" s="22"/>
      <c r="AA93" s="37"/>
      <c r="AB93" s="31"/>
      <c r="AC93" s="50">
        <f t="shared" si="22"/>
        <v>0</v>
      </c>
      <c r="AD93" s="50">
        <f t="shared" si="23"/>
        <v>0</v>
      </c>
      <c r="AE93" s="50">
        <f t="shared" si="24"/>
        <v>0</v>
      </c>
      <c r="AF93" s="50">
        <f t="shared" si="25"/>
        <v>0</v>
      </c>
      <c r="AG93" s="50">
        <f t="shared" si="26"/>
        <v>0</v>
      </c>
      <c r="AH93" s="50">
        <f t="shared" si="27"/>
        <v>0</v>
      </c>
      <c r="AI93" s="50">
        <f t="shared" si="28"/>
        <v>0</v>
      </c>
      <c r="AJ93" s="50">
        <f t="shared" si="29"/>
        <v>0</v>
      </c>
      <c r="AK93" s="51">
        <f t="shared" si="30"/>
        <v>0</v>
      </c>
      <c r="AL93" s="37" t="str">
        <f t="shared" si="31"/>
        <v>Er ontbreken nog enkele gegevens!</v>
      </c>
      <c r="AM93" s="11"/>
      <c r="AN93" s="98">
        <f t="shared" si="32"/>
        <v>0</v>
      </c>
      <c r="AV93" s="20">
        <f t="shared" si="33"/>
        <v>0</v>
      </c>
      <c r="AW93" s="11"/>
    </row>
    <row r="94" spans="1:49" ht="15.75" customHeight="1" x14ac:dyDescent="0.2">
      <c r="A94" s="45">
        <f>SUM($AV$12:AV94)</f>
        <v>0</v>
      </c>
      <c r="B94" s="119"/>
      <c r="C94" s="52"/>
      <c r="D94" s="52"/>
      <c r="E94" s="52"/>
      <c r="F94" s="53"/>
      <c r="G94" s="52"/>
      <c r="H94" s="52"/>
      <c r="I94" s="52"/>
      <c r="J94" s="54"/>
      <c r="K94" s="46"/>
      <c r="L94" s="156">
        <f>IF(K94=Organisatie!$E$20,1,0)</f>
        <v>0</v>
      </c>
      <c r="M94" s="156">
        <f>IF(K94=Organisatie!$D$21,1,0)</f>
        <v>0</v>
      </c>
      <c r="N94" s="156">
        <f>IF(K94=Organisatie!$D$22,1,0)</f>
        <v>0</v>
      </c>
      <c r="O94" s="156">
        <f>IF(K94=Organisatie!$D$23,1,0)</f>
        <v>0</v>
      </c>
      <c r="P94" s="156">
        <f t="shared" si="34"/>
        <v>0</v>
      </c>
      <c r="Q94" s="157">
        <f t="shared" si="35"/>
        <v>0</v>
      </c>
      <c r="R94" s="152">
        <f t="shared" si="36"/>
        <v>0</v>
      </c>
      <c r="S94" s="127"/>
      <c r="T94" s="153">
        <f t="shared" si="37"/>
        <v>0</v>
      </c>
      <c r="U94" s="154">
        <f t="shared" si="38"/>
        <v>0</v>
      </c>
      <c r="V94" s="155"/>
      <c r="W94" s="50">
        <f t="shared" si="20"/>
        <v>0</v>
      </c>
      <c r="X94" s="50">
        <f t="shared" si="21"/>
        <v>0</v>
      </c>
      <c r="Y94" s="31"/>
      <c r="Z94" s="22"/>
      <c r="AA94" s="37"/>
      <c r="AB94" s="31"/>
      <c r="AC94" s="50">
        <f t="shared" si="22"/>
        <v>0</v>
      </c>
      <c r="AD94" s="50">
        <f t="shared" si="23"/>
        <v>0</v>
      </c>
      <c r="AE94" s="50">
        <f t="shared" si="24"/>
        <v>0</v>
      </c>
      <c r="AF94" s="50">
        <f t="shared" si="25"/>
        <v>0</v>
      </c>
      <c r="AG94" s="50">
        <f t="shared" si="26"/>
        <v>0</v>
      </c>
      <c r="AH94" s="50">
        <f t="shared" si="27"/>
        <v>0</v>
      </c>
      <c r="AI94" s="50">
        <f t="shared" si="28"/>
        <v>0</v>
      </c>
      <c r="AJ94" s="50">
        <f t="shared" si="29"/>
        <v>0</v>
      </c>
      <c r="AK94" s="51">
        <f t="shared" si="30"/>
        <v>0</v>
      </c>
      <c r="AL94" s="37" t="str">
        <f t="shared" si="31"/>
        <v>Er ontbreken nog enkele gegevens!</v>
      </c>
      <c r="AM94" s="11"/>
      <c r="AN94" s="98">
        <f t="shared" si="32"/>
        <v>0</v>
      </c>
      <c r="AV94" s="20">
        <f t="shared" si="33"/>
        <v>0</v>
      </c>
      <c r="AW94" s="11"/>
    </row>
    <row r="95" spans="1:49" ht="15.75" customHeight="1" x14ac:dyDescent="0.2">
      <c r="A95" s="45">
        <f>SUM($AV$12:AV95)</f>
        <v>0</v>
      </c>
      <c r="B95" s="119"/>
      <c r="C95" s="52"/>
      <c r="D95" s="52"/>
      <c r="E95" s="52"/>
      <c r="F95" s="53"/>
      <c r="G95" s="52"/>
      <c r="H95" s="52"/>
      <c r="I95" s="52"/>
      <c r="J95" s="54"/>
      <c r="K95" s="46"/>
      <c r="L95" s="156">
        <f>IF(K95=Organisatie!$E$20,1,0)</f>
        <v>0</v>
      </c>
      <c r="M95" s="156">
        <f>IF(K95=Organisatie!$D$21,1,0)</f>
        <v>0</v>
      </c>
      <c r="N95" s="156">
        <f>IF(K95=Organisatie!$D$22,1,0)</f>
        <v>0</v>
      </c>
      <c r="O95" s="156">
        <f>IF(K95=Organisatie!$D$23,1,0)</f>
        <v>0</v>
      </c>
      <c r="P95" s="156">
        <f t="shared" si="34"/>
        <v>0</v>
      </c>
      <c r="Q95" s="157">
        <f t="shared" si="35"/>
        <v>0</v>
      </c>
      <c r="R95" s="152">
        <f t="shared" si="36"/>
        <v>0</v>
      </c>
      <c r="S95" s="127"/>
      <c r="T95" s="153">
        <f t="shared" si="37"/>
        <v>0</v>
      </c>
      <c r="U95" s="154">
        <f t="shared" si="38"/>
        <v>0</v>
      </c>
      <c r="V95" s="155"/>
      <c r="W95" s="50">
        <f t="shared" si="20"/>
        <v>0</v>
      </c>
      <c r="X95" s="50">
        <f t="shared" si="21"/>
        <v>0</v>
      </c>
      <c r="Y95" s="31"/>
      <c r="Z95" s="22"/>
      <c r="AA95" s="37"/>
      <c r="AB95" s="31"/>
      <c r="AC95" s="50">
        <f t="shared" si="22"/>
        <v>0</v>
      </c>
      <c r="AD95" s="50">
        <f t="shared" si="23"/>
        <v>0</v>
      </c>
      <c r="AE95" s="50">
        <f t="shared" si="24"/>
        <v>0</v>
      </c>
      <c r="AF95" s="50">
        <f t="shared" si="25"/>
        <v>0</v>
      </c>
      <c r="AG95" s="50">
        <f t="shared" si="26"/>
        <v>0</v>
      </c>
      <c r="AH95" s="50">
        <f t="shared" si="27"/>
        <v>0</v>
      </c>
      <c r="AI95" s="50">
        <f t="shared" si="28"/>
        <v>0</v>
      </c>
      <c r="AJ95" s="50">
        <f t="shared" si="29"/>
        <v>0</v>
      </c>
      <c r="AK95" s="51">
        <f t="shared" si="30"/>
        <v>0</v>
      </c>
      <c r="AL95" s="37" t="str">
        <f t="shared" si="31"/>
        <v>Er ontbreken nog enkele gegevens!</v>
      </c>
      <c r="AM95" s="11"/>
      <c r="AN95" s="98">
        <f t="shared" si="32"/>
        <v>0</v>
      </c>
      <c r="AV95" s="20">
        <f t="shared" si="33"/>
        <v>0</v>
      </c>
      <c r="AW95" s="11"/>
    </row>
    <row r="96" spans="1:49" ht="15.75" customHeight="1" x14ac:dyDescent="0.2">
      <c r="A96" s="45">
        <f>SUM($AV$12:AV96)</f>
        <v>0</v>
      </c>
      <c r="B96" s="119"/>
      <c r="C96" s="52"/>
      <c r="D96" s="52"/>
      <c r="E96" s="52"/>
      <c r="F96" s="53"/>
      <c r="G96" s="52"/>
      <c r="H96" s="52"/>
      <c r="I96" s="52"/>
      <c r="J96" s="54"/>
      <c r="K96" s="46"/>
      <c r="L96" s="156">
        <f>IF(K96=Organisatie!$E$20,1,0)</f>
        <v>0</v>
      </c>
      <c r="M96" s="156">
        <f>IF(K96=Organisatie!$D$21,1,0)</f>
        <v>0</v>
      </c>
      <c r="N96" s="156">
        <f>IF(K96=Organisatie!$D$22,1,0)</f>
        <v>0</v>
      </c>
      <c r="O96" s="156">
        <f>IF(K96=Organisatie!$D$23,1,0)</f>
        <v>0</v>
      </c>
      <c r="P96" s="156">
        <f t="shared" si="34"/>
        <v>0</v>
      </c>
      <c r="Q96" s="157">
        <f t="shared" si="35"/>
        <v>0</v>
      </c>
      <c r="R96" s="152">
        <f t="shared" si="36"/>
        <v>0</v>
      </c>
      <c r="S96" s="127"/>
      <c r="T96" s="153">
        <f t="shared" si="37"/>
        <v>0</v>
      </c>
      <c r="U96" s="154">
        <f t="shared" si="38"/>
        <v>0</v>
      </c>
      <c r="V96" s="155"/>
      <c r="W96" s="50">
        <f t="shared" si="20"/>
        <v>0</v>
      </c>
      <c r="X96" s="50">
        <f t="shared" si="21"/>
        <v>0</v>
      </c>
      <c r="Y96" s="31"/>
      <c r="Z96" s="22"/>
      <c r="AA96" s="37"/>
      <c r="AB96" s="31"/>
      <c r="AC96" s="50">
        <f t="shared" si="22"/>
        <v>0</v>
      </c>
      <c r="AD96" s="50">
        <f t="shared" si="23"/>
        <v>0</v>
      </c>
      <c r="AE96" s="50">
        <f t="shared" si="24"/>
        <v>0</v>
      </c>
      <c r="AF96" s="50">
        <f t="shared" si="25"/>
        <v>0</v>
      </c>
      <c r="AG96" s="50">
        <f t="shared" si="26"/>
        <v>0</v>
      </c>
      <c r="AH96" s="50">
        <f t="shared" si="27"/>
        <v>0</v>
      </c>
      <c r="AI96" s="50">
        <f t="shared" si="28"/>
        <v>0</v>
      </c>
      <c r="AJ96" s="50">
        <f t="shared" si="29"/>
        <v>0</v>
      </c>
      <c r="AK96" s="51">
        <f t="shared" si="30"/>
        <v>0</v>
      </c>
      <c r="AL96" s="37" t="str">
        <f t="shared" si="31"/>
        <v>Er ontbreken nog enkele gegevens!</v>
      </c>
      <c r="AM96" s="11"/>
      <c r="AN96" s="98">
        <f t="shared" si="32"/>
        <v>0</v>
      </c>
      <c r="AV96" s="20">
        <f t="shared" si="33"/>
        <v>0</v>
      </c>
      <c r="AW96" s="11"/>
    </row>
    <row r="97" spans="1:49" ht="15.75" customHeight="1" x14ac:dyDescent="0.2">
      <c r="A97" s="45">
        <f>SUM($AV$12:AV97)</f>
        <v>0</v>
      </c>
      <c r="B97" s="119"/>
      <c r="C97" s="52"/>
      <c r="D97" s="52"/>
      <c r="E97" s="52"/>
      <c r="F97" s="53"/>
      <c r="G97" s="52"/>
      <c r="H97" s="52"/>
      <c r="I97" s="52"/>
      <c r="J97" s="54"/>
      <c r="K97" s="46"/>
      <c r="L97" s="156">
        <f>IF(K97=Organisatie!$E$20,1,0)</f>
        <v>0</v>
      </c>
      <c r="M97" s="156">
        <f>IF(K97=Organisatie!$D$21,1,0)</f>
        <v>0</v>
      </c>
      <c r="N97" s="156">
        <f>IF(K97=Organisatie!$D$22,1,0)</f>
        <v>0</v>
      </c>
      <c r="O97" s="156">
        <f>IF(K97=Organisatie!$D$23,1,0)</f>
        <v>0</v>
      </c>
      <c r="P97" s="156">
        <f t="shared" si="34"/>
        <v>0</v>
      </c>
      <c r="Q97" s="157">
        <f t="shared" si="35"/>
        <v>0</v>
      </c>
      <c r="R97" s="152">
        <f t="shared" si="36"/>
        <v>0</v>
      </c>
      <c r="S97" s="127"/>
      <c r="T97" s="153">
        <f t="shared" si="37"/>
        <v>0</v>
      </c>
      <c r="U97" s="154">
        <f t="shared" si="38"/>
        <v>0</v>
      </c>
      <c r="V97" s="155"/>
      <c r="W97" s="50">
        <f t="shared" si="20"/>
        <v>0</v>
      </c>
      <c r="X97" s="50">
        <f t="shared" si="21"/>
        <v>0</v>
      </c>
      <c r="Y97" s="31"/>
      <c r="Z97" s="22"/>
      <c r="AA97" s="37"/>
      <c r="AB97" s="31"/>
      <c r="AC97" s="50">
        <f t="shared" si="22"/>
        <v>0</v>
      </c>
      <c r="AD97" s="50">
        <f t="shared" si="23"/>
        <v>0</v>
      </c>
      <c r="AE97" s="50">
        <f t="shared" si="24"/>
        <v>0</v>
      </c>
      <c r="AF97" s="50">
        <f t="shared" si="25"/>
        <v>0</v>
      </c>
      <c r="AG97" s="50">
        <f t="shared" si="26"/>
        <v>0</v>
      </c>
      <c r="AH97" s="50">
        <f t="shared" si="27"/>
        <v>0</v>
      </c>
      <c r="AI97" s="50">
        <f t="shared" si="28"/>
        <v>0</v>
      </c>
      <c r="AJ97" s="50">
        <f t="shared" si="29"/>
        <v>0</v>
      </c>
      <c r="AK97" s="51">
        <f t="shared" si="30"/>
        <v>0</v>
      </c>
      <c r="AL97" s="37" t="str">
        <f t="shared" si="31"/>
        <v>Er ontbreken nog enkele gegevens!</v>
      </c>
      <c r="AM97" s="11"/>
      <c r="AN97" s="98">
        <f t="shared" si="32"/>
        <v>0</v>
      </c>
      <c r="AV97" s="20">
        <f t="shared" si="33"/>
        <v>0</v>
      </c>
      <c r="AW97" s="11"/>
    </row>
    <row r="98" spans="1:49" ht="15.75" customHeight="1" x14ac:dyDescent="0.2">
      <c r="A98" s="45">
        <f>SUM($AV$12:AV98)</f>
        <v>0</v>
      </c>
      <c r="B98" s="119"/>
      <c r="C98" s="52"/>
      <c r="D98" s="52"/>
      <c r="E98" s="52"/>
      <c r="F98" s="53"/>
      <c r="G98" s="52"/>
      <c r="H98" s="52"/>
      <c r="I98" s="52"/>
      <c r="J98" s="54"/>
      <c r="K98" s="46"/>
      <c r="L98" s="156">
        <f>IF(K98=Organisatie!$E$20,1,0)</f>
        <v>0</v>
      </c>
      <c r="M98" s="156">
        <f>IF(K98=Organisatie!$D$21,1,0)</f>
        <v>0</v>
      </c>
      <c r="N98" s="156">
        <f>IF(K98=Organisatie!$D$22,1,0)</f>
        <v>0</v>
      </c>
      <c r="O98" s="156">
        <f>IF(K98=Organisatie!$D$23,1,0)</f>
        <v>0</v>
      </c>
      <c r="P98" s="156">
        <f t="shared" si="34"/>
        <v>0</v>
      </c>
      <c r="Q98" s="157">
        <f t="shared" si="35"/>
        <v>0</v>
      </c>
      <c r="R98" s="152">
        <f t="shared" si="36"/>
        <v>0</v>
      </c>
      <c r="S98" s="127"/>
      <c r="T98" s="153">
        <f t="shared" si="37"/>
        <v>0</v>
      </c>
      <c r="U98" s="154">
        <f t="shared" si="38"/>
        <v>0</v>
      </c>
      <c r="V98" s="155"/>
      <c r="W98" s="50">
        <f t="shared" si="20"/>
        <v>0</v>
      </c>
      <c r="X98" s="50">
        <f t="shared" si="21"/>
        <v>0</v>
      </c>
      <c r="Y98" s="31"/>
      <c r="Z98" s="22"/>
      <c r="AA98" s="37"/>
      <c r="AB98" s="31"/>
      <c r="AC98" s="50">
        <f t="shared" si="22"/>
        <v>0</v>
      </c>
      <c r="AD98" s="50">
        <f t="shared" si="23"/>
        <v>0</v>
      </c>
      <c r="AE98" s="50">
        <f t="shared" si="24"/>
        <v>0</v>
      </c>
      <c r="AF98" s="50">
        <f t="shared" si="25"/>
        <v>0</v>
      </c>
      <c r="AG98" s="50">
        <f t="shared" si="26"/>
        <v>0</v>
      </c>
      <c r="AH98" s="50">
        <f t="shared" si="27"/>
        <v>0</v>
      </c>
      <c r="AI98" s="50">
        <f t="shared" si="28"/>
        <v>0</v>
      </c>
      <c r="AJ98" s="50">
        <f t="shared" si="29"/>
        <v>0</v>
      </c>
      <c r="AK98" s="51">
        <f t="shared" si="30"/>
        <v>0</v>
      </c>
      <c r="AL98" s="37" t="str">
        <f t="shared" si="31"/>
        <v>Er ontbreken nog enkele gegevens!</v>
      </c>
      <c r="AM98" s="11"/>
      <c r="AN98" s="98">
        <f t="shared" si="32"/>
        <v>0</v>
      </c>
      <c r="AV98" s="20">
        <f t="shared" si="33"/>
        <v>0</v>
      </c>
      <c r="AW98" s="11"/>
    </row>
    <row r="99" spans="1:49" ht="15.75" customHeight="1" x14ac:dyDescent="0.2">
      <c r="A99" s="45">
        <f>SUM($AV$12:AV99)</f>
        <v>0</v>
      </c>
      <c r="B99" s="119"/>
      <c r="C99" s="52"/>
      <c r="D99" s="52"/>
      <c r="E99" s="52"/>
      <c r="F99" s="53"/>
      <c r="G99" s="52"/>
      <c r="H99" s="52"/>
      <c r="I99" s="52"/>
      <c r="J99" s="54"/>
      <c r="K99" s="46"/>
      <c r="L99" s="156">
        <f>IF(K99=Organisatie!$E$20,1,0)</f>
        <v>0</v>
      </c>
      <c r="M99" s="156">
        <f>IF(K99=Organisatie!$D$21,1,0)</f>
        <v>0</v>
      </c>
      <c r="N99" s="156">
        <f>IF(K99=Organisatie!$D$22,1,0)</f>
        <v>0</v>
      </c>
      <c r="O99" s="156">
        <f>IF(K99=Organisatie!$D$23,1,0)</f>
        <v>0</v>
      </c>
      <c r="P99" s="156">
        <f t="shared" si="34"/>
        <v>0</v>
      </c>
      <c r="Q99" s="157">
        <f t="shared" si="35"/>
        <v>0</v>
      </c>
      <c r="R99" s="152">
        <f t="shared" si="36"/>
        <v>0</v>
      </c>
      <c r="S99" s="127"/>
      <c r="T99" s="153">
        <f t="shared" si="37"/>
        <v>0</v>
      </c>
      <c r="U99" s="154">
        <f t="shared" si="38"/>
        <v>0</v>
      </c>
      <c r="V99" s="155"/>
      <c r="W99" s="50">
        <f t="shared" si="20"/>
        <v>0</v>
      </c>
      <c r="X99" s="50">
        <f t="shared" si="21"/>
        <v>0</v>
      </c>
      <c r="Y99" s="31"/>
      <c r="Z99" s="22"/>
      <c r="AA99" s="37"/>
      <c r="AB99" s="31"/>
      <c r="AC99" s="50">
        <f t="shared" si="22"/>
        <v>0</v>
      </c>
      <c r="AD99" s="50">
        <f t="shared" si="23"/>
        <v>0</v>
      </c>
      <c r="AE99" s="50">
        <f t="shared" si="24"/>
        <v>0</v>
      </c>
      <c r="AF99" s="50">
        <f t="shared" si="25"/>
        <v>0</v>
      </c>
      <c r="AG99" s="50">
        <f t="shared" si="26"/>
        <v>0</v>
      </c>
      <c r="AH99" s="50">
        <f t="shared" si="27"/>
        <v>0</v>
      </c>
      <c r="AI99" s="50">
        <f t="shared" si="28"/>
        <v>0</v>
      </c>
      <c r="AJ99" s="50">
        <f t="shared" si="29"/>
        <v>0</v>
      </c>
      <c r="AK99" s="51">
        <f t="shared" si="30"/>
        <v>0</v>
      </c>
      <c r="AL99" s="37" t="str">
        <f t="shared" si="31"/>
        <v>Er ontbreken nog enkele gegevens!</v>
      </c>
      <c r="AM99" s="11"/>
      <c r="AN99" s="98">
        <f t="shared" si="32"/>
        <v>0</v>
      </c>
      <c r="AV99" s="20">
        <f t="shared" si="33"/>
        <v>0</v>
      </c>
      <c r="AW99" s="11"/>
    </row>
    <row r="100" spans="1:49" ht="15.75" customHeight="1" x14ac:dyDescent="0.2">
      <c r="A100" s="45">
        <f>SUM($AV$12:AV100)</f>
        <v>0</v>
      </c>
      <c r="B100" s="119"/>
      <c r="C100" s="52"/>
      <c r="D100" s="52"/>
      <c r="E100" s="52"/>
      <c r="F100" s="53"/>
      <c r="G100" s="52"/>
      <c r="H100" s="52"/>
      <c r="I100" s="52"/>
      <c r="J100" s="54"/>
      <c r="K100" s="46"/>
      <c r="L100" s="156">
        <f>IF(K100=Organisatie!$E$20,1,0)</f>
        <v>0</v>
      </c>
      <c r="M100" s="156">
        <f>IF(K100=Organisatie!$D$21,1,0)</f>
        <v>0</v>
      </c>
      <c r="N100" s="156">
        <f>IF(K100=Organisatie!$D$22,1,0)</f>
        <v>0</v>
      </c>
      <c r="O100" s="156">
        <f>IF(K100=Organisatie!$D$23,1,0)</f>
        <v>0</v>
      </c>
      <c r="P100" s="156">
        <f t="shared" si="34"/>
        <v>0</v>
      </c>
      <c r="Q100" s="157">
        <f t="shared" si="35"/>
        <v>0</v>
      </c>
      <c r="R100" s="152">
        <f t="shared" si="36"/>
        <v>0</v>
      </c>
      <c r="S100" s="127"/>
      <c r="T100" s="153">
        <f t="shared" si="37"/>
        <v>0</v>
      </c>
      <c r="U100" s="154">
        <f t="shared" si="38"/>
        <v>0</v>
      </c>
      <c r="V100" s="155"/>
      <c r="W100" s="50">
        <f t="shared" si="20"/>
        <v>0</v>
      </c>
      <c r="X100" s="50">
        <f t="shared" si="21"/>
        <v>0</v>
      </c>
      <c r="Y100" s="31"/>
      <c r="Z100" s="22"/>
      <c r="AA100" s="37"/>
      <c r="AB100" s="31"/>
      <c r="AC100" s="50">
        <f t="shared" si="22"/>
        <v>0</v>
      </c>
      <c r="AD100" s="50">
        <f t="shared" si="23"/>
        <v>0</v>
      </c>
      <c r="AE100" s="50">
        <f t="shared" si="24"/>
        <v>0</v>
      </c>
      <c r="AF100" s="50">
        <f t="shared" si="25"/>
        <v>0</v>
      </c>
      <c r="AG100" s="50">
        <f t="shared" si="26"/>
        <v>0</v>
      </c>
      <c r="AH100" s="50">
        <f t="shared" si="27"/>
        <v>0</v>
      </c>
      <c r="AI100" s="50">
        <f t="shared" si="28"/>
        <v>0</v>
      </c>
      <c r="AJ100" s="50">
        <f t="shared" si="29"/>
        <v>0</v>
      </c>
      <c r="AK100" s="51">
        <f t="shared" si="30"/>
        <v>0</v>
      </c>
      <c r="AL100" s="37" t="str">
        <f t="shared" si="31"/>
        <v>Er ontbreken nog enkele gegevens!</v>
      </c>
      <c r="AM100" s="11"/>
      <c r="AN100" s="98">
        <f t="shared" si="32"/>
        <v>0</v>
      </c>
      <c r="AV100" s="20">
        <f t="shared" si="33"/>
        <v>0</v>
      </c>
      <c r="AW100" s="11"/>
    </row>
    <row r="101" spans="1:49" ht="15.75" customHeight="1" x14ac:dyDescent="0.2">
      <c r="A101" s="45">
        <f>SUM($AV$12:AV101)</f>
        <v>0</v>
      </c>
      <c r="B101" s="119"/>
      <c r="C101" s="52"/>
      <c r="D101" s="52"/>
      <c r="E101" s="52"/>
      <c r="F101" s="53"/>
      <c r="G101" s="52"/>
      <c r="H101" s="52"/>
      <c r="I101" s="52"/>
      <c r="J101" s="54"/>
      <c r="K101" s="46"/>
      <c r="L101" s="156">
        <f>IF(K101=Organisatie!$E$20,1,0)</f>
        <v>0</v>
      </c>
      <c r="M101" s="156">
        <f>IF(K101=Organisatie!$D$21,1,0)</f>
        <v>0</v>
      </c>
      <c r="N101" s="156">
        <f>IF(K101=Organisatie!$D$22,1,0)</f>
        <v>0</v>
      </c>
      <c r="O101" s="156">
        <f>IF(K101=Organisatie!$D$23,1,0)</f>
        <v>0</v>
      </c>
      <c r="P101" s="156">
        <f t="shared" si="34"/>
        <v>0</v>
      </c>
      <c r="Q101" s="157">
        <f t="shared" si="35"/>
        <v>0</v>
      </c>
      <c r="R101" s="152">
        <f t="shared" si="36"/>
        <v>0</v>
      </c>
      <c r="S101" s="127"/>
      <c r="T101" s="153">
        <f t="shared" si="37"/>
        <v>0</v>
      </c>
      <c r="U101" s="154">
        <f t="shared" si="38"/>
        <v>0</v>
      </c>
      <c r="V101" s="155"/>
      <c r="W101" s="50">
        <f t="shared" si="20"/>
        <v>0</v>
      </c>
      <c r="X101" s="50">
        <f t="shared" si="21"/>
        <v>0</v>
      </c>
      <c r="Y101" s="31"/>
      <c r="Z101" s="22"/>
      <c r="AA101" s="37"/>
      <c r="AB101" s="31"/>
      <c r="AC101" s="50">
        <f t="shared" si="22"/>
        <v>0</v>
      </c>
      <c r="AD101" s="50">
        <f t="shared" si="23"/>
        <v>0</v>
      </c>
      <c r="AE101" s="50">
        <f t="shared" si="24"/>
        <v>0</v>
      </c>
      <c r="AF101" s="50">
        <f t="shared" si="25"/>
        <v>0</v>
      </c>
      <c r="AG101" s="50">
        <f t="shared" si="26"/>
        <v>0</v>
      </c>
      <c r="AH101" s="50">
        <f t="shared" si="27"/>
        <v>0</v>
      </c>
      <c r="AI101" s="50">
        <f t="shared" si="28"/>
        <v>0</v>
      </c>
      <c r="AJ101" s="50">
        <f t="shared" si="29"/>
        <v>0</v>
      </c>
      <c r="AK101" s="51">
        <f t="shared" si="30"/>
        <v>0</v>
      </c>
      <c r="AL101" s="37" t="str">
        <f t="shared" si="31"/>
        <v>Er ontbreken nog enkele gegevens!</v>
      </c>
      <c r="AM101" s="11"/>
      <c r="AN101" s="98">
        <f t="shared" si="32"/>
        <v>0</v>
      </c>
      <c r="AV101" s="20">
        <f t="shared" si="33"/>
        <v>0</v>
      </c>
      <c r="AW101" s="11"/>
    </row>
    <row r="102" spans="1:49" ht="15.75" customHeight="1" x14ac:dyDescent="0.2">
      <c r="A102" s="45">
        <f>SUM($AV$12:AV102)</f>
        <v>0</v>
      </c>
      <c r="B102" s="119"/>
      <c r="C102" s="52"/>
      <c r="D102" s="52"/>
      <c r="E102" s="52"/>
      <c r="F102" s="53"/>
      <c r="G102" s="52"/>
      <c r="H102" s="52"/>
      <c r="I102" s="52"/>
      <c r="J102" s="54"/>
      <c r="K102" s="46"/>
      <c r="L102" s="156">
        <f>IF(K102=Organisatie!$E$20,1,0)</f>
        <v>0</v>
      </c>
      <c r="M102" s="156">
        <f>IF(K102=Organisatie!$D$21,1,0)</f>
        <v>0</v>
      </c>
      <c r="N102" s="156">
        <f>IF(K102=Organisatie!$D$22,1,0)</f>
        <v>0</v>
      </c>
      <c r="O102" s="156">
        <f>IF(K102=Organisatie!$D$23,1,0)</f>
        <v>0</v>
      </c>
      <c r="P102" s="156">
        <f t="shared" si="34"/>
        <v>0</v>
      </c>
      <c r="Q102" s="157">
        <f t="shared" si="35"/>
        <v>0</v>
      </c>
      <c r="R102" s="152">
        <f t="shared" si="36"/>
        <v>0</v>
      </c>
      <c r="S102" s="127"/>
      <c r="T102" s="153">
        <f t="shared" si="37"/>
        <v>0</v>
      </c>
      <c r="U102" s="154">
        <f t="shared" si="38"/>
        <v>0</v>
      </c>
      <c r="V102" s="155"/>
      <c r="W102" s="50">
        <f t="shared" si="20"/>
        <v>0</v>
      </c>
      <c r="X102" s="50">
        <f t="shared" si="21"/>
        <v>0</v>
      </c>
      <c r="Y102" s="31"/>
      <c r="Z102" s="22"/>
      <c r="AA102" s="37"/>
      <c r="AB102" s="31"/>
      <c r="AC102" s="50">
        <f t="shared" si="22"/>
        <v>0</v>
      </c>
      <c r="AD102" s="50">
        <f t="shared" si="23"/>
        <v>0</v>
      </c>
      <c r="AE102" s="50">
        <f t="shared" si="24"/>
        <v>0</v>
      </c>
      <c r="AF102" s="50">
        <f t="shared" si="25"/>
        <v>0</v>
      </c>
      <c r="AG102" s="50">
        <f t="shared" si="26"/>
        <v>0</v>
      </c>
      <c r="AH102" s="50">
        <f t="shared" si="27"/>
        <v>0</v>
      </c>
      <c r="AI102" s="50">
        <f t="shared" si="28"/>
        <v>0</v>
      </c>
      <c r="AJ102" s="50">
        <f t="shared" si="29"/>
        <v>0</v>
      </c>
      <c r="AK102" s="51">
        <f t="shared" si="30"/>
        <v>0</v>
      </c>
      <c r="AL102" s="37" t="str">
        <f t="shared" si="31"/>
        <v>Er ontbreken nog enkele gegevens!</v>
      </c>
      <c r="AM102" s="11"/>
      <c r="AN102" s="98">
        <f t="shared" si="32"/>
        <v>0</v>
      </c>
      <c r="AV102" s="20">
        <f t="shared" si="33"/>
        <v>0</v>
      </c>
      <c r="AW102" s="11"/>
    </row>
    <row r="103" spans="1:49" ht="15.75" customHeight="1" x14ac:dyDescent="0.2">
      <c r="A103" s="45">
        <f>SUM($AV$12:AV103)</f>
        <v>0</v>
      </c>
      <c r="B103" s="119"/>
      <c r="C103" s="52"/>
      <c r="D103" s="52"/>
      <c r="E103" s="52"/>
      <c r="F103" s="53"/>
      <c r="G103" s="52"/>
      <c r="H103" s="52"/>
      <c r="I103" s="52"/>
      <c r="J103" s="54"/>
      <c r="K103" s="46"/>
      <c r="L103" s="156">
        <f>IF(K103=Organisatie!$E$20,1,0)</f>
        <v>0</v>
      </c>
      <c r="M103" s="156">
        <f>IF(K103=Organisatie!$D$21,1,0)</f>
        <v>0</v>
      </c>
      <c r="N103" s="156">
        <f>IF(K103=Organisatie!$D$22,1,0)</f>
        <v>0</v>
      </c>
      <c r="O103" s="156">
        <f>IF(K103=Organisatie!$D$23,1,0)</f>
        <v>0</v>
      </c>
      <c r="P103" s="156">
        <f t="shared" si="34"/>
        <v>0</v>
      </c>
      <c r="Q103" s="157">
        <f t="shared" si="35"/>
        <v>0</v>
      </c>
      <c r="R103" s="152">
        <f t="shared" si="36"/>
        <v>0</v>
      </c>
      <c r="S103" s="127"/>
      <c r="T103" s="153">
        <f t="shared" si="37"/>
        <v>0</v>
      </c>
      <c r="U103" s="154">
        <f t="shared" si="38"/>
        <v>0</v>
      </c>
      <c r="V103" s="155"/>
      <c r="W103" s="50">
        <f t="shared" si="20"/>
        <v>0</v>
      </c>
      <c r="X103" s="50">
        <f t="shared" si="21"/>
        <v>0</v>
      </c>
      <c r="Y103" s="31"/>
      <c r="Z103" s="22"/>
      <c r="AA103" s="37"/>
      <c r="AB103" s="31"/>
      <c r="AC103" s="50">
        <f t="shared" si="22"/>
        <v>0</v>
      </c>
      <c r="AD103" s="50">
        <f t="shared" si="23"/>
        <v>0</v>
      </c>
      <c r="AE103" s="50">
        <f t="shared" si="24"/>
        <v>0</v>
      </c>
      <c r="AF103" s="50">
        <f t="shared" si="25"/>
        <v>0</v>
      </c>
      <c r="AG103" s="50">
        <f t="shared" si="26"/>
        <v>0</v>
      </c>
      <c r="AH103" s="50">
        <f t="shared" si="27"/>
        <v>0</v>
      </c>
      <c r="AI103" s="50">
        <f t="shared" si="28"/>
        <v>0</v>
      </c>
      <c r="AJ103" s="50">
        <f t="shared" si="29"/>
        <v>0</v>
      </c>
      <c r="AK103" s="51">
        <f t="shared" si="30"/>
        <v>0</v>
      </c>
      <c r="AL103" s="37" t="str">
        <f t="shared" si="31"/>
        <v>Er ontbreken nog enkele gegevens!</v>
      </c>
      <c r="AM103" s="11"/>
      <c r="AN103" s="98">
        <f t="shared" si="32"/>
        <v>0</v>
      </c>
      <c r="AV103" s="20">
        <f t="shared" si="33"/>
        <v>0</v>
      </c>
      <c r="AW103" s="11"/>
    </row>
    <row r="104" spans="1:49" ht="15.75" customHeight="1" x14ac:dyDescent="0.2">
      <c r="A104" s="45">
        <f>SUM($AV$12:AV104)</f>
        <v>0</v>
      </c>
      <c r="B104" s="119"/>
      <c r="C104" s="52"/>
      <c r="D104" s="52"/>
      <c r="E104" s="52"/>
      <c r="F104" s="53"/>
      <c r="G104" s="52"/>
      <c r="H104" s="52"/>
      <c r="I104" s="52"/>
      <c r="J104" s="54"/>
      <c r="K104" s="46"/>
      <c r="L104" s="156">
        <f>IF(K104=Organisatie!$E$20,1,0)</f>
        <v>0</v>
      </c>
      <c r="M104" s="156">
        <f>IF(K104=Organisatie!$D$21,1,0)</f>
        <v>0</v>
      </c>
      <c r="N104" s="156">
        <f>IF(K104=Organisatie!$D$22,1,0)</f>
        <v>0</v>
      </c>
      <c r="O104" s="156">
        <f>IF(K104=Organisatie!$D$23,1,0)</f>
        <v>0</v>
      </c>
      <c r="P104" s="156">
        <f t="shared" si="34"/>
        <v>0</v>
      </c>
      <c r="Q104" s="157">
        <f t="shared" si="35"/>
        <v>0</v>
      </c>
      <c r="R104" s="152">
        <f t="shared" si="36"/>
        <v>0</v>
      </c>
      <c r="S104" s="127"/>
      <c r="T104" s="153">
        <f t="shared" si="37"/>
        <v>0</v>
      </c>
      <c r="U104" s="154">
        <f t="shared" si="38"/>
        <v>0</v>
      </c>
      <c r="V104" s="155"/>
      <c r="W104" s="50">
        <f t="shared" si="20"/>
        <v>0</v>
      </c>
      <c r="X104" s="50">
        <f t="shared" si="21"/>
        <v>0</v>
      </c>
      <c r="Y104" s="31"/>
      <c r="Z104" s="22"/>
      <c r="AA104" s="37"/>
      <c r="AB104" s="31"/>
      <c r="AC104" s="50">
        <f t="shared" si="22"/>
        <v>0</v>
      </c>
      <c r="AD104" s="50">
        <f t="shared" si="23"/>
        <v>0</v>
      </c>
      <c r="AE104" s="50">
        <f t="shared" si="24"/>
        <v>0</v>
      </c>
      <c r="AF104" s="50">
        <f t="shared" si="25"/>
        <v>0</v>
      </c>
      <c r="AG104" s="50">
        <f t="shared" si="26"/>
        <v>0</v>
      </c>
      <c r="AH104" s="50">
        <f t="shared" si="27"/>
        <v>0</v>
      </c>
      <c r="AI104" s="50">
        <f t="shared" si="28"/>
        <v>0</v>
      </c>
      <c r="AJ104" s="50">
        <f t="shared" si="29"/>
        <v>0</v>
      </c>
      <c r="AK104" s="51">
        <f t="shared" si="30"/>
        <v>0</v>
      </c>
      <c r="AL104" s="37" t="str">
        <f t="shared" si="31"/>
        <v>Er ontbreken nog enkele gegevens!</v>
      </c>
      <c r="AM104" s="11"/>
      <c r="AN104" s="98">
        <f t="shared" si="32"/>
        <v>0</v>
      </c>
      <c r="AV104" s="20">
        <f t="shared" si="33"/>
        <v>0</v>
      </c>
      <c r="AW104" s="11"/>
    </row>
    <row r="105" spans="1:49" ht="15.75" customHeight="1" x14ac:dyDescent="0.2">
      <c r="A105" s="45">
        <f>SUM($AV$12:AV105)</f>
        <v>0</v>
      </c>
      <c r="B105" s="119"/>
      <c r="C105" s="52"/>
      <c r="D105" s="52"/>
      <c r="E105" s="52"/>
      <c r="F105" s="53"/>
      <c r="G105" s="52"/>
      <c r="H105" s="52"/>
      <c r="I105" s="52"/>
      <c r="J105" s="54"/>
      <c r="K105" s="46"/>
      <c r="L105" s="156">
        <f>IF(K105=Organisatie!$E$20,1,0)</f>
        <v>0</v>
      </c>
      <c r="M105" s="156">
        <f>IF(K105=Organisatie!$D$21,1,0)</f>
        <v>0</v>
      </c>
      <c r="N105" s="156">
        <f>IF(K105=Organisatie!$D$22,1,0)</f>
        <v>0</v>
      </c>
      <c r="O105" s="156">
        <f>IF(K105=Organisatie!$D$23,1,0)</f>
        <v>0</v>
      </c>
      <c r="P105" s="156">
        <f t="shared" si="34"/>
        <v>0</v>
      </c>
      <c r="Q105" s="157">
        <f t="shared" si="35"/>
        <v>0</v>
      </c>
      <c r="R105" s="152">
        <f t="shared" si="36"/>
        <v>0</v>
      </c>
      <c r="S105" s="127"/>
      <c r="T105" s="153">
        <f t="shared" si="37"/>
        <v>0</v>
      </c>
      <c r="U105" s="154">
        <f t="shared" si="38"/>
        <v>0</v>
      </c>
      <c r="V105" s="155"/>
      <c r="W105" s="50">
        <f t="shared" si="20"/>
        <v>0</v>
      </c>
      <c r="X105" s="50">
        <f t="shared" si="21"/>
        <v>0</v>
      </c>
      <c r="Y105" s="31"/>
      <c r="Z105" s="22"/>
      <c r="AA105" s="37"/>
      <c r="AB105" s="31"/>
      <c r="AC105" s="50">
        <f t="shared" si="22"/>
        <v>0</v>
      </c>
      <c r="AD105" s="50">
        <f t="shared" si="23"/>
        <v>0</v>
      </c>
      <c r="AE105" s="50">
        <f t="shared" si="24"/>
        <v>0</v>
      </c>
      <c r="AF105" s="50">
        <f t="shared" si="25"/>
        <v>0</v>
      </c>
      <c r="AG105" s="50">
        <f t="shared" si="26"/>
        <v>0</v>
      </c>
      <c r="AH105" s="50">
        <f t="shared" si="27"/>
        <v>0</v>
      </c>
      <c r="AI105" s="50">
        <f t="shared" si="28"/>
        <v>0</v>
      </c>
      <c r="AJ105" s="50">
        <f t="shared" si="29"/>
        <v>0</v>
      </c>
      <c r="AK105" s="51">
        <f t="shared" si="30"/>
        <v>0</v>
      </c>
      <c r="AL105" s="37" t="str">
        <f t="shared" si="31"/>
        <v>Er ontbreken nog enkele gegevens!</v>
      </c>
      <c r="AM105" s="11"/>
      <c r="AN105" s="98">
        <f t="shared" si="32"/>
        <v>0</v>
      </c>
      <c r="AV105" s="20">
        <f t="shared" si="33"/>
        <v>0</v>
      </c>
      <c r="AW105" s="11"/>
    </row>
    <row r="106" spans="1:49" ht="15.75" customHeight="1" x14ac:dyDescent="0.2">
      <c r="A106" s="45">
        <f>SUM($AV$12:AV106)</f>
        <v>0</v>
      </c>
      <c r="B106" s="119"/>
      <c r="C106" s="52"/>
      <c r="D106" s="52"/>
      <c r="E106" s="52"/>
      <c r="F106" s="53"/>
      <c r="G106" s="52"/>
      <c r="H106" s="52"/>
      <c r="I106" s="52"/>
      <c r="J106" s="54"/>
      <c r="K106" s="46"/>
      <c r="L106" s="156">
        <f>IF(K106=Organisatie!$E$20,1,0)</f>
        <v>0</v>
      </c>
      <c r="M106" s="156">
        <f>IF(K106=Organisatie!$D$21,1,0)</f>
        <v>0</v>
      </c>
      <c r="N106" s="156">
        <f>IF(K106=Organisatie!$D$22,1,0)</f>
        <v>0</v>
      </c>
      <c r="O106" s="156">
        <f>IF(K106=Organisatie!$D$23,1,0)</f>
        <v>0</v>
      </c>
      <c r="P106" s="156">
        <f t="shared" si="34"/>
        <v>0</v>
      </c>
      <c r="Q106" s="157">
        <f t="shared" si="35"/>
        <v>0</v>
      </c>
      <c r="R106" s="152">
        <f t="shared" si="36"/>
        <v>0</v>
      </c>
      <c r="S106" s="127"/>
      <c r="T106" s="153">
        <f t="shared" si="37"/>
        <v>0</v>
      </c>
      <c r="U106" s="154">
        <f t="shared" si="38"/>
        <v>0</v>
      </c>
      <c r="V106" s="155"/>
      <c r="W106" s="50">
        <f t="shared" si="20"/>
        <v>0</v>
      </c>
      <c r="X106" s="50">
        <f t="shared" si="21"/>
        <v>0</v>
      </c>
      <c r="Y106" s="31"/>
      <c r="Z106" s="22"/>
      <c r="AA106" s="37"/>
      <c r="AB106" s="31"/>
      <c r="AC106" s="50">
        <f t="shared" si="22"/>
        <v>0</v>
      </c>
      <c r="AD106" s="50">
        <f t="shared" si="23"/>
        <v>0</v>
      </c>
      <c r="AE106" s="50">
        <f t="shared" si="24"/>
        <v>0</v>
      </c>
      <c r="AF106" s="50">
        <f t="shared" si="25"/>
        <v>0</v>
      </c>
      <c r="AG106" s="50">
        <f t="shared" si="26"/>
        <v>0</v>
      </c>
      <c r="AH106" s="50">
        <f t="shared" si="27"/>
        <v>0</v>
      </c>
      <c r="AI106" s="50">
        <f t="shared" si="28"/>
        <v>0</v>
      </c>
      <c r="AJ106" s="50">
        <f t="shared" si="29"/>
        <v>0</v>
      </c>
      <c r="AK106" s="51">
        <f t="shared" si="30"/>
        <v>0</v>
      </c>
      <c r="AL106" s="37" t="str">
        <f t="shared" si="31"/>
        <v>Er ontbreken nog enkele gegevens!</v>
      </c>
      <c r="AM106" s="11"/>
      <c r="AN106" s="98">
        <f t="shared" si="32"/>
        <v>0</v>
      </c>
      <c r="AV106" s="20">
        <f t="shared" si="33"/>
        <v>0</v>
      </c>
      <c r="AW106" s="11"/>
    </row>
    <row r="107" spans="1:49" ht="15.75" customHeight="1" x14ac:dyDescent="0.2">
      <c r="A107" s="45">
        <f>SUM($AV$12:AV107)</f>
        <v>0</v>
      </c>
      <c r="B107" s="119"/>
      <c r="C107" s="52"/>
      <c r="D107" s="52"/>
      <c r="E107" s="52"/>
      <c r="F107" s="53"/>
      <c r="G107" s="52"/>
      <c r="H107" s="52"/>
      <c r="I107" s="52"/>
      <c r="J107" s="54"/>
      <c r="K107" s="46"/>
      <c r="L107" s="156">
        <f>IF(K107=Organisatie!$E$20,1,0)</f>
        <v>0</v>
      </c>
      <c r="M107" s="156">
        <f>IF(K107=Organisatie!$D$21,1,0)</f>
        <v>0</v>
      </c>
      <c r="N107" s="156">
        <f>IF(K107=Organisatie!$D$22,1,0)</f>
        <v>0</v>
      </c>
      <c r="O107" s="156">
        <f>IF(K107=Organisatie!$D$23,1,0)</f>
        <v>0</v>
      </c>
      <c r="P107" s="156">
        <f t="shared" si="34"/>
        <v>0</v>
      </c>
      <c r="Q107" s="157">
        <f t="shared" si="35"/>
        <v>0</v>
      </c>
      <c r="R107" s="152">
        <f t="shared" si="36"/>
        <v>0</v>
      </c>
      <c r="S107" s="127"/>
      <c r="T107" s="153">
        <f t="shared" si="37"/>
        <v>0</v>
      </c>
      <c r="U107" s="154">
        <f t="shared" si="38"/>
        <v>0</v>
      </c>
      <c r="V107" s="155"/>
      <c r="W107" s="50">
        <f t="shared" si="20"/>
        <v>0</v>
      </c>
      <c r="X107" s="50">
        <f t="shared" si="21"/>
        <v>0</v>
      </c>
      <c r="Y107" s="31"/>
      <c r="Z107" s="22"/>
      <c r="AA107" s="37"/>
      <c r="AB107" s="31"/>
      <c r="AC107" s="50">
        <f t="shared" si="22"/>
        <v>0</v>
      </c>
      <c r="AD107" s="50">
        <f t="shared" si="23"/>
        <v>0</v>
      </c>
      <c r="AE107" s="50">
        <f t="shared" si="24"/>
        <v>0</v>
      </c>
      <c r="AF107" s="50">
        <f t="shared" si="25"/>
        <v>0</v>
      </c>
      <c r="AG107" s="50">
        <f t="shared" si="26"/>
        <v>0</v>
      </c>
      <c r="AH107" s="50">
        <f t="shared" si="27"/>
        <v>0</v>
      </c>
      <c r="AI107" s="50">
        <f t="shared" si="28"/>
        <v>0</v>
      </c>
      <c r="AJ107" s="50">
        <f t="shared" si="29"/>
        <v>0</v>
      </c>
      <c r="AK107" s="51">
        <f t="shared" si="30"/>
        <v>0</v>
      </c>
      <c r="AL107" s="37" t="str">
        <f t="shared" si="31"/>
        <v>Er ontbreken nog enkele gegevens!</v>
      </c>
      <c r="AM107" s="11"/>
      <c r="AN107" s="98">
        <f t="shared" si="32"/>
        <v>0</v>
      </c>
      <c r="AV107" s="20">
        <f t="shared" si="33"/>
        <v>0</v>
      </c>
      <c r="AW107" s="11"/>
    </row>
    <row r="108" spans="1:49" ht="15.75" customHeight="1" x14ac:dyDescent="0.2">
      <c r="A108" s="45">
        <f>SUM($AV$12:AV108)</f>
        <v>0</v>
      </c>
      <c r="B108" s="119"/>
      <c r="C108" s="52"/>
      <c r="D108" s="52"/>
      <c r="E108" s="52"/>
      <c r="F108" s="53"/>
      <c r="G108" s="52"/>
      <c r="H108" s="52"/>
      <c r="I108" s="52"/>
      <c r="J108" s="54"/>
      <c r="K108" s="46"/>
      <c r="L108" s="156">
        <f>IF(K108=Organisatie!$E$20,1,0)</f>
        <v>0</v>
      </c>
      <c r="M108" s="156">
        <f>IF(K108=Organisatie!$D$21,1,0)</f>
        <v>0</v>
      </c>
      <c r="N108" s="156">
        <f>IF(K108=Organisatie!$D$22,1,0)</f>
        <v>0</v>
      </c>
      <c r="O108" s="156">
        <f>IF(K108=Organisatie!$D$23,1,0)</f>
        <v>0</v>
      </c>
      <c r="P108" s="156">
        <f t="shared" si="34"/>
        <v>0</v>
      </c>
      <c r="Q108" s="157">
        <f t="shared" si="35"/>
        <v>0</v>
      </c>
      <c r="R108" s="152">
        <f t="shared" si="36"/>
        <v>0</v>
      </c>
      <c r="S108" s="127"/>
      <c r="T108" s="153">
        <f t="shared" si="37"/>
        <v>0</v>
      </c>
      <c r="U108" s="154">
        <f t="shared" si="38"/>
        <v>0</v>
      </c>
      <c r="V108" s="155"/>
      <c r="W108" s="50">
        <f t="shared" si="20"/>
        <v>0</v>
      </c>
      <c r="X108" s="50">
        <f t="shared" si="21"/>
        <v>0</v>
      </c>
      <c r="Y108" s="31"/>
      <c r="Z108" s="22"/>
      <c r="AA108" s="37"/>
      <c r="AB108" s="31"/>
      <c r="AC108" s="50">
        <f t="shared" si="22"/>
        <v>0</v>
      </c>
      <c r="AD108" s="50">
        <f t="shared" si="23"/>
        <v>0</v>
      </c>
      <c r="AE108" s="50">
        <f t="shared" si="24"/>
        <v>0</v>
      </c>
      <c r="AF108" s="50">
        <f t="shared" si="25"/>
        <v>0</v>
      </c>
      <c r="AG108" s="50">
        <f t="shared" si="26"/>
        <v>0</v>
      </c>
      <c r="AH108" s="50">
        <f t="shared" si="27"/>
        <v>0</v>
      </c>
      <c r="AI108" s="50">
        <f t="shared" si="28"/>
        <v>0</v>
      </c>
      <c r="AJ108" s="50">
        <f t="shared" si="29"/>
        <v>0</v>
      </c>
      <c r="AK108" s="51">
        <f t="shared" si="30"/>
        <v>0</v>
      </c>
      <c r="AL108" s="37" t="str">
        <f t="shared" si="31"/>
        <v>Er ontbreken nog enkele gegevens!</v>
      </c>
      <c r="AM108" s="11"/>
      <c r="AN108" s="98">
        <f t="shared" si="32"/>
        <v>0</v>
      </c>
      <c r="AV108" s="20">
        <f t="shared" si="33"/>
        <v>0</v>
      </c>
      <c r="AW108" s="11"/>
    </row>
    <row r="109" spans="1:49" ht="15.75" customHeight="1" x14ac:dyDescent="0.2">
      <c r="A109" s="45">
        <f>SUM($AV$12:AV109)</f>
        <v>0</v>
      </c>
      <c r="B109" s="119"/>
      <c r="C109" s="52"/>
      <c r="D109" s="52"/>
      <c r="E109" s="52"/>
      <c r="F109" s="53"/>
      <c r="G109" s="52"/>
      <c r="H109" s="52"/>
      <c r="I109" s="52"/>
      <c r="J109" s="54"/>
      <c r="K109" s="46"/>
      <c r="L109" s="156">
        <f>IF(K109=Organisatie!$E$20,1,0)</f>
        <v>0</v>
      </c>
      <c r="M109" s="156">
        <f>IF(K109=Organisatie!$D$21,1,0)</f>
        <v>0</v>
      </c>
      <c r="N109" s="156">
        <f>IF(K109=Organisatie!$D$22,1,0)</f>
        <v>0</v>
      </c>
      <c r="O109" s="156">
        <f>IF(K109=Organisatie!$D$23,1,0)</f>
        <v>0</v>
      </c>
      <c r="P109" s="156">
        <f t="shared" si="34"/>
        <v>0</v>
      </c>
      <c r="Q109" s="157">
        <f t="shared" si="35"/>
        <v>0</v>
      </c>
      <c r="R109" s="152">
        <f t="shared" si="36"/>
        <v>0</v>
      </c>
      <c r="S109" s="127"/>
      <c r="T109" s="153">
        <f t="shared" si="37"/>
        <v>0</v>
      </c>
      <c r="U109" s="154">
        <f t="shared" si="38"/>
        <v>0</v>
      </c>
      <c r="V109" s="155"/>
      <c r="W109" s="50">
        <f t="shared" si="20"/>
        <v>0</v>
      </c>
      <c r="X109" s="50">
        <f t="shared" si="21"/>
        <v>0</v>
      </c>
      <c r="Y109" s="31"/>
      <c r="Z109" s="22"/>
      <c r="AA109" s="37"/>
      <c r="AB109" s="31"/>
      <c r="AC109" s="50">
        <f t="shared" si="22"/>
        <v>0</v>
      </c>
      <c r="AD109" s="50">
        <f t="shared" si="23"/>
        <v>0</v>
      </c>
      <c r="AE109" s="50">
        <f t="shared" si="24"/>
        <v>0</v>
      </c>
      <c r="AF109" s="50">
        <f t="shared" si="25"/>
        <v>0</v>
      </c>
      <c r="AG109" s="50">
        <f t="shared" si="26"/>
        <v>0</v>
      </c>
      <c r="AH109" s="50">
        <f t="shared" si="27"/>
        <v>0</v>
      </c>
      <c r="AI109" s="50">
        <f t="shared" si="28"/>
        <v>0</v>
      </c>
      <c r="AJ109" s="50">
        <f t="shared" si="29"/>
        <v>0</v>
      </c>
      <c r="AK109" s="51">
        <f t="shared" si="30"/>
        <v>0</v>
      </c>
      <c r="AL109" s="37" t="str">
        <f t="shared" si="31"/>
        <v>Er ontbreken nog enkele gegevens!</v>
      </c>
      <c r="AM109" s="11"/>
      <c r="AN109" s="98">
        <f t="shared" si="32"/>
        <v>0</v>
      </c>
      <c r="AV109" s="20">
        <f t="shared" si="33"/>
        <v>0</v>
      </c>
      <c r="AW109" s="11"/>
    </row>
    <row r="110" spans="1:49" ht="15.75" customHeight="1" x14ac:dyDescent="0.2">
      <c r="A110" s="45">
        <f>SUM($AV$12:AV110)</f>
        <v>0</v>
      </c>
      <c r="B110" s="119"/>
      <c r="C110" s="52"/>
      <c r="D110" s="52"/>
      <c r="E110" s="52"/>
      <c r="F110" s="53"/>
      <c r="G110" s="52"/>
      <c r="H110" s="52"/>
      <c r="I110" s="52"/>
      <c r="J110" s="54"/>
      <c r="K110" s="46"/>
      <c r="L110" s="156">
        <f>IF(K110=Organisatie!$E$20,1,0)</f>
        <v>0</v>
      </c>
      <c r="M110" s="156">
        <f>IF(K110=Organisatie!$D$21,1,0)</f>
        <v>0</v>
      </c>
      <c r="N110" s="156">
        <f>IF(K110=Organisatie!$D$22,1,0)</f>
        <v>0</v>
      </c>
      <c r="O110" s="156">
        <f>IF(K110=Organisatie!$D$23,1,0)</f>
        <v>0</v>
      </c>
      <c r="P110" s="156">
        <f t="shared" si="34"/>
        <v>0</v>
      </c>
      <c r="Q110" s="157">
        <f t="shared" si="35"/>
        <v>0</v>
      </c>
      <c r="R110" s="152">
        <f t="shared" si="36"/>
        <v>0</v>
      </c>
      <c r="S110" s="127"/>
      <c r="T110" s="153">
        <f t="shared" si="37"/>
        <v>0</v>
      </c>
      <c r="U110" s="154">
        <f t="shared" si="38"/>
        <v>0</v>
      </c>
      <c r="V110" s="155"/>
      <c r="W110" s="50">
        <f t="shared" si="20"/>
        <v>0</v>
      </c>
      <c r="X110" s="50">
        <f t="shared" si="21"/>
        <v>0</v>
      </c>
      <c r="Y110" s="31"/>
      <c r="Z110" s="22"/>
      <c r="AA110" s="37"/>
      <c r="AB110" s="31"/>
      <c r="AC110" s="50">
        <f t="shared" si="22"/>
        <v>0</v>
      </c>
      <c r="AD110" s="50">
        <f t="shared" si="23"/>
        <v>0</v>
      </c>
      <c r="AE110" s="50">
        <f t="shared" si="24"/>
        <v>0</v>
      </c>
      <c r="AF110" s="50">
        <f t="shared" si="25"/>
        <v>0</v>
      </c>
      <c r="AG110" s="50">
        <f t="shared" si="26"/>
        <v>0</v>
      </c>
      <c r="AH110" s="50">
        <f t="shared" si="27"/>
        <v>0</v>
      </c>
      <c r="AI110" s="50">
        <f t="shared" si="28"/>
        <v>0</v>
      </c>
      <c r="AJ110" s="50">
        <f t="shared" si="29"/>
        <v>0</v>
      </c>
      <c r="AK110" s="51">
        <f t="shared" si="30"/>
        <v>0</v>
      </c>
      <c r="AL110" s="37" t="str">
        <f t="shared" si="31"/>
        <v>Er ontbreken nog enkele gegevens!</v>
      </c>
      <c r="AM110" s="11"/>
      <c r="AN110" s="98">
        <f t="shared" si="32"/>
        <v>0</v>
      </c>
      <c r="AV110" s="20">
        <f t="shared" si="33"/>
        <v>0</v>
      </c>
      <c r="AW110" s="11"/>
    </row>
    <row r="111" spans="1:49" ht="15.75" customHeight="1" x14ac:dyDescent="0.2">
      <c r="A111" s="45">
        <f>SUM($AV$12:AV111)</f>
        <v>0</v>
      </c>
      <c r="B111" s="119"/>
      <c r="C111" s="52"/>
      <c r="D111" s="52"/>
      <c r="E111" s="52"/>
      <c r="F111" s="53"/>
      <c r="G111" s="52"/>
      <c r="H111" s="52"/>
      <c r="I111" s="52"/>
      <c r="J111" s="54"/>
      <c r="K111" s="46"/>
      <c r="L111" s="156">
        <f>IF(K111=Organisatie!$E$20,1,0)</f>
        <v>0</v>
      </c>
      <c r="M111" s="156">
        <f>IF(K111=Organisatie!$D$21,1,0)</f>
        <v>0</v>
      </c>
      <c r="N111" s="156">
        <f>IF(K111=Organisatie!$D$22,1,0)</f>
        <v>0</v>
      </c>
      <c r="O111" s="156">
        <f>IF(K111=Organisatie!$D$23,1,0)</f>
        <v>0</v>
      </c>
      <c r="P111" s="156">
        <f t="shared" si="34"/>
        <v>0</v>
      </c>
      <c r="Q111" s="157">
        <f t="shared" si="35"/>
        <v>0</v>
      </c>
      <c r="R111" s="152">
        <f t="shared" si="36"/>
        <v>0</v>
      </c>
      <c r="S111" s="127"/>
      <c r="T111" s="153">
        <f t="shared" si="37"/>
        <v>0</v>
      </c>
      <c r="U111" s="154">
        <f t="shared" si="38"/>
        <v>0</v>
      </c>
      <c r="V111" s="155"/>
      <c r="W111" s="50">
        <f t="shared" si="20"/>
        <v>0</v>
      </c>
      <c r="X111" s="50">
        <f t="shared" si="21"/>
        <v>0</v>
      </c>
      <c r="Y111" s="31"/>
      <c r="Z111" s="22"/>
      <c r="AA111" s="37"/>
      <c r="AB111" s="31"/>
      <c r="AC111" s="50">
        <f t="shared" si="22"/>
        <v>0</v>
      </c>
      <c r="AD111" s="50">
        <f t="shared" si="23"/>
        <v>0</v>
      </c>
      <c r="AE111" s="50">
        <f t="shared" si="24"/>
        <v>0</v>
      </c>
      <c r="AF111" s="50">
        <f t="shared" si="25"/>
        <v>0</v>
      </c>
      <c r="AG111" s="50">
        <f t="shared" si="26"/>
        <v>0</v>
      </c>
      <c r="AH111" s="50">
        <f t="shared" si="27"/>
        <v>0</v>
      </c>
      <c r="AI111" s="50">
        <f t="shared" si="28"/>
        <v>0</v>
      </c>
      <c r="AJ111" s="50">
        <f t="shared" si="29"/>
        <v>0</v>
      </c>
      <c r="AK111" s="51">
        <f t="shared" si="30"/>
        <v>0</v>
      </c>
      <c r="AL111" s="37" t="str">
        <f t="shared" si="31"/>
        <v>Er ontbreken nog enkele gegevens!</v>
      </c>
      <c r="AM111" s="11"/>
      <c r="AN111" s="98">
        <f t="shared" si="32"/>
        <v>0</v>
      </c>
      <c r="AV111" s="20">
        <f t="shared" si="33"/>
        <v>0</v>
      </c>
      <c r="AW111" s="11"/>
    </row>
    <row r="112" spans="1:49" ht="15.75" customHeight="1" x14ac:dyDescent="0.2">
      <c r="A112" s="45">
        <f>SUM($AV$12:AV112)</f>
        <v>0</v>
      </c>
      <c r="B112" s="119"/>
      <c r="C112" s="52"/>
      <c r="D112" s="52"/>
      <c r="E112" s="52"/>
      <c r="F112" s="53"/>
      <c r="G112" s="52"/>
      <c r="H112" s="52"/>
      <c r="I112" s="52"/>
      <c r="J112" s="54"/>
      <c r="K112" s="46"/>
      <c r="L112" s="156">
        <f>IF(K112=Organisatie!$E$20,1,0)</f>
        <v>0</v>
      </c>
      <c r="M112" s="156">
        <f>IF(K112=Organisatie!$D$21,1,0)</f>
        <v>0</v>
      </c>
      <c r="N112" s="156">
        <f>IF(K112=Organisatie!$D$22,1,0)</f>
        <v>0</v>
      </c>
      <c r="O112" s="156">
        <f>IF(K112=Organisatie!$D$23,1,0)</f>
        <v>0</v>
      </c>
      <c r="P112" s="156">
        <f t="shared" si="34"/>
        <v>0</v>
      </c>
      <c r="Q112" s="157">
        <f t="shared" si="35"/>
        <v>0</v>
      </c>
      <c r="R112" s="152">
        <f t="shared" si="36"/>
        <v>0</v>
      </c>
      <c r="S112" s="127"/>
      <c r="T112" s="153">
        <f t="shared" si="37"/>
        <v>0</v>
      </c>
      <c r="U112" s="154">
        <f t="shared" si="38"/>
        <v>0</v>
      </c>
      <c r="V112" s="155"/>
      <c r="W112" s="50">
        <f t="shared" si="20"/>
        <v>0</v>
      </c>
      <c r="X112" s="50">
        <f t="shared" si="21"/>
        <v>0</v>
      </c>
      <c r="Y112" s="31"/>
      <c r="Z112" s="22"/>
      <c r="AA112" s="37"/>
      <c r="AB112" s="31"/>
      <c r="AC112" s="50">
        <f t="shared" si="22"/>
        <v>0</v>
      </c>
      <c r="AD112" s="50">
        <f t="shared" si="23"/>
        <v>0</v>
      </c>
      <c r="AE112" s="50">
        <f t="shared" si="24"/>
        <v>0</v>
      </c>
      <c r="AF112" s="50">
        <f t="shared" si="25"/>
        <v>0</v>
      </c>
      <c r="AG112" s="50">
        <f t="shared" si="26"/>
        <v>0</v>
      </c>
      <c r="AH112" s="50">
        <f t="shared" si="27"/>
        <v>0</v>
      </c>
      <c r="AI112" s="50">
        <f t="shared" si="28"/>
        <v>0</v>
      </c>
      <c r="AJ112" s="50">
        <f t="shared" si="29"/>
        <v>0</v>
      </c>
      <c r="AK112" s="51">
        <f t="shared" si="30"/>
        <v>0</v>
      </c>
      <c r="AL112" s="37" t="str">
        <f t="shared" si="31"/>
        <v>Er ontbreken nog enkele gegevens!</v>
      </c>
      <c r="AM112" s="11"/>
      <c r="AN112" s="98">
        <f t="shared" si="32"/>
        <v>0</v>
      </c>
      <c r="AV112" s="20">
        <f t="shared" si="33"/>
        <v>0</v>
      </c>
      <c r="AW112" s="11"/>
    </row>
    <row r="113" spans="1:49" ht="15.75" customHeight="1" x14ac:dyDescent="0.2">
      <c r="A113" s="45">
        <f>SUM($AV$12:AV113)</f>
        <v>0</v>
      </c>
      <c r="B113" s="119"/>
      <c r="C113" s="52"/>
      <c r="D113" s="52"/>
      <c r="E113" s="52"/>
      <c r="F113" s="53"/>
      <c r="G113" s="52"/>
      <c r="H113" s="52"/>
      <c r="I113" s="52"/>
      <c r="J113" s="54"/>
      <c r="K113" s="46"/>
      <c r="L113" s="156">
        <f>IF(K113=Organisatie!$E$20,1,0)</f>
        <v>0</v>
      </c>
      <c r="M113" s="156">
        <f>IF(K113=Organisatie!$D$21,1,0)</f>
        <v>0</v>
      </c>
      <c r="N113" s="156">
        <f>IF(K113=Organisatie!$D$22,1,0)</f>
        <v>0</v>
      </c>
      <c r="O113" s="156">
        <f>IF(K113=Organisatie!$D$23,1,0)</f>
        <v>0</v>
      </c>
      <c r="P113" s="156">
        <f t="shared" si="34"/>
        <v>0</v>
      </c>
      <c r="Q113" s="157">
        <f t="shared" si="35"/>
        <v>0</v>
      </c>
      <c r="R113" s="152">
        <f t="shared" si="36"/>
        <v>0</v>
      </c>
      <c r="S113" s="127"/>
      <c r="T113" s="153">
        <f t="shared" si="37"/>
        <v>0</v>
      </c>
      <c r="U113" s="154">
        <f t="shared" si="38"/>
        <v>0</v>
      </c>
      <c r="V113" s="155"/>
      <c r="W113" s="50">
        <f t="shared" si="20"/>
        <v>0</v>
      </c>
      <c r="X113" s="50">
        <f t="shared" si="21"/>
        <v>0</v>
      </c>
      <c r="Y113" s="57"/>
      <c r="Z113" s="22"/>
      <c r="AA113" s="37"/>
      <c r="AB113" s="31"/>
      <c r="AC113" s="50">
        <f t="shared" si="22"/>
        <v>0</v>
      </c>
      <c r="AD113" s="50">
        <f t="shared" si="23"/>
        <v>0</v>
      </c>
      <c r="AE113" s="50">
        <f t="shared" si="24"/>
        <v>0</v>
      </c>
      <c r="AF113" s="50">
        <f t="shared" si="25"/>
        <v>0</v>
      </c>
      <c r="AG113" s="50">
        <f t="shared" si="26"/>
        <v>0</v>
      </c>
      <c r="AH113" s="50">
        <f t="shared" si="27"/>
        <v>0</v>
      </c>
      <c r="AI113" s="50">
        <f t="shared" si="28"/>
        <v>0</v>
      </c>
      <c r="AJ113" s="50">
        <f t="shared" si="29"/>
        <v>0</v>
      </c>
      <c r="AK113" s="51">
        <f t="shared" si="30"/>
        <v>0</v>
      </c>
      <c r="AL113" s="37" t="str">
        <f t="shared" si="31"/>
        <v>Er ontbreken nog enkele gegevens!</v>
      </c>
      <c r="AM113" s="11"/>
      <c r="AN113" s="98">
        <f t="shared" si="32"/>
        <v>0</v>
      </c>
      <c r="AV113" s="20">
        <f t="shared" si="33"/>
        <v>0</v>
      </c>
      <c r="AW113" s="11"/>
    </row>
    <row r="114" spans="1:49" ht="15.75" customHeight="1" x14ac:dyDescent="0.2">
      <c r="A114" s="45">
        <f>SUM($AV$12:AV114)</f>
        <v>0</v>
      </c>
      <c r="B114" s="119"/>
      <c r="C114" s="52"/>
      <c r="D114" s="52"/>
      <c r="E114" s="52"/>
      <c r="F114" s="53"/>
      <c r="G114" s="52"/>
      <c r="H114" s="52"/>
      <c r="I114" s="52"/>
      <c r="J114" s="54"/>
      <c r="K114" s="46"/>
      <c r="L114" s="156">
        <f>IF(K114=Organisatie!$E$20,1,0)</f>
        <v>0</v>
      </c>
      <c r="M114" s="156">
        <f>IF(K114=Organisatie!$D$21,1,0)</f>
        <v>0</v>
      </c>
      <c r="N114" s="156">
        <f>IF(K114=Organisatie!$D$22,1,0)</f>
        <v>0</v>
      </c>
      <c r="O114" s="156">
        <f>IF(K114=Organisatie!$D$23,1,0)</f>
        <v>0</v>
      </c>
      <c r="P114" s="156">
        <f t="shared" si="34"/>
        <v>0</v>
      </c>
      <c r="Q114" s="157">
        <f t="shared" si="35"/>
        <v>0</v>
      </c>
      <c r="R114" s="152">
        <f t="shared" si="36"/>
        <v>0</v>
      </c>
      <c r="S114" s="127"/>
      <c r="T114" s="153">
        <f t="shared" si="37"/>
        <v>0</v>
      </c>
      <c r="U114" s="154">
        <f t="shared" si="38"/>
        <v>0</v>
      </c>
      <c r="V114" s="155"/>
      <c r="W114" s="50">
        <f t="shared" si="20"/>
        <v>0</v>
      </c>
      <c r="X114" s="50">
        <f t="shared" si="21"/>
        <v>0</v>
      </c>
      <c r="Y114" s="31"/>
      <c r="Z114" s="22"/>
      <c r="AA114" s="37"/>
      <c r="AB114" s="31"/>
      <c r="AC114" s="50">
        <f t="shared" si="22"/>
        <v>0</v>
      </c>
      <c r="AD114" s="50">
        <f t="shared" si="23"/>
        <v>0</v>
      </c>
      <c r="AE114" s="50">
        <f t="shared" si="24"/>
        <v>0</v>
      </c>
      <c r="AF114" s="50">
        <f t="shared" si="25"/>
        <v>0</v>
      </c>
      <c r="AG114" s="50">
        <f t="shared" si="26"/>
        <v>0</v>
      </c>
      <c r="AH114" s="50">
        <f t="shared" si="27"/>
        <v>0</v>
      </c>
      <c r="AI114" s="50">
        <f t="shared" si="28"/>
        <v>0</v>
      </c>
      <c r="AJ114" s="50">
        <f t="shared" si="29"/>
        <v>0</v>
      </c>
      <c r="AK114" s="51">
        <f t="shared" si="30"/>
        <v>0</v>
      </c>
      <c r="AL114" s="37" t="str">
        <f t="shared" si="31"/>
        <v>Er ontbreken nog enkele gegevens!</v>
      </c>
      <c r="AM114" s="11"/>
      <c r="AN114" s="98">
        <f t="shared" si="32"/>
        <v>0</v>
      </c>
      <c r="AV114" s="20">
        <f t="shared" si="33"/>
        <v>0</v>
      </c>
      <c r="AW114" s="11"/>
    </row>
    <row r="115" spans="1:49" ht="15.75" customHeight="1" x14ac:dyDescent="0.2">
      <c r="A115" s="45">
        <f>SUM($AV$12:AV115)</f>
        <v>0</v>
      </c>
      <c r="B115" s="119"/>
      <c r="C115" s="52"/>
      <c r="D115" s="52"/>
      <c r="E115" s="52"/>
      <c r="F115" s="53"/>
      <c r="G115" s="52"/>
      <c r="H115" s="52"/>
      <c r="I115" s="52"/>
      <c r="J115" s="54"/>
      <c r="K115" s="46"/>
      <c r="L115" s="156">
        <f>IF(K115=Organisatie!$E$20,1,0)</f>
        <v>0</v>
      </c>
      <c r="M115" s="156">
        <f>IF(K115=Organisatie!$D$21,1,0)</f>
        <v>0</v>
      </c>
      <c r="N115" s="156">
        <f>IF(K115=Organisatie!$D$22,1,0)</f>
        <v>0</v>
      </c>
      <c r="O115" s="156">
        <f>IF(K115=Organisatie!$D$23,1,0)</f>
        <v>0</v>
      </c>
      <c r="P115" s="156">
        <f t="shared" si="34"/>
        <v>0</v>
      </c>
      <c r="Q115" s="157">
        <f t="shared" si="35"/>
        <v>0</v>
      </c>
      <c r="R115" s="152">
        <f t="shared" si="36"/>
        <v>0</v>
      </c>
      <c r="S115" s="127"/>
      <c r="T115" s="153">
        <f t="shared" si="37"/>
        <v>0</v>
      </c>
      <c r="U115" s="154">
        <f t="shared" si="38"/>
        <v>0</v>
      </c>
      <c r="V115" s="155"/>
      <c r="W115" s="50">
        <f t="shared" si="20"/>
        <v>0</v>
      </c>
      <c r="X115" s="50">
        <f t="shared" si="21"/>
        <v>0</v>
      </c>
      <c r="Y115" s="31"/>
      <c r="Z115" s="22"/>
      <c r="AA115" s="37"/>
      <c r="AB115" s="31"/>
      <c r="AC115" s="50">
        <f t="shared" si="22"/>
        <v>0</v>
      </c>
      <c r="AD115" s="50">
        <f t="shared" si="23"/>
        <v>0</v>
      </c>
      <c r="AE115" s="50">
        <f t="shared" si="24"/>
        <v>0</v>
      </c>
      <c r="AF115" s="50">
        <f t="shared" si="25"/>
        <v>0</v>
      </c>
      <c r="AG115" s="50">
        <f t="shared" si="26"/>
        <v>0</v>
      </c>
      <c r="AH115" s="50">
        <f t="shared" si="27"/>
        <v>0</v>
      </c>
      <c r="AI115" s="50">
        <f t="shared" si="28"/>
        <v>0</v>
      </c>
      <c r="AJ115" s="50">
        <f t="shared" si="29"/>
        <v>0</v>
      </c>
      <c r="AK115" s="51">
        <f t="shared" si="30"/>
        <v>0</v>
      </c>
      <c r="AL115" s="37" t="str">
        <f t="shared" si="31"/>
        <v>Er ontbreken nog enkele gegevens!</v>
      </c>
      <c r="AM115" s="11"/>
      <c r="AN115" s="98">
        <f t="shared" si="32"/>
        <v>0</v>
      </c>
      <c r="AV115" s="20">
        <f t="shared" si="33"/>
        <v>0</v>
      </c>
      <c r="AW115" s="11"/>
    </row>
    <row r="116" spans="1:49" ht="15.75" customHeight="1" x14ac:dyDescent="0.2">
      <c r="A116" s="45">
        <f>SUM($AV$12:AV116)</f>
        <v>0</v>
      </c>
      <c r="B116" s="119"/>
      <c r="C116" s="52"/>
      <c r="D116" s="52"/>
      <c r="E116" s="52"/>
      <c r="F116" s="53"/>
      <c r="G116" s="52"/>
      <c r="H116" s="52"/>
      <c r="I116" s="52"/>
      <c r="J116" s="54"/>
      <c r="K116" s="46"/>
      <c r="L116" s="156">
        <f>IF(K116=Organisatie!$E$20,1,0)</f>
        <v>0</v>
      </c>
      <c r="M116" s="156">
        <f>IF(K116=Organisatie!$D$21,1,0)</f>
        <v>0</v>
      </c>
      <c r="N116" s="156">
        <f>IF(K116=Organisatie!$D$22,1,0)</f>
        <v>0</v>
      </c>
      <c r="O116" s="156">
        <f>IF(K116=Organisatie!$D$23,1,0)</f>
        <v>0</v>
      </c>
      <c r="P116" s="156">
        <f t="shared" si="34"/>
        <v>0</v>
      </c>
      <c r="Q116" s="157">
        <f t="shared" si="35"/>
        <v>0</v>
      </c>
      <c r="R116" s="152">
        <f t="shared" si="36"/>
        <v>0</v>
      </c>
      <c r="S116" s="127"/>
      <c r="T116" s="153">
        <f t="shared" si="37"/>
        <v>0</v>
      </c>
      <c r="U116" s="154">
        <f t="shared" si="38"/>
        <v>0</v>
      </c>
      <c r="V116" s="155"/>
      <c r="W116" s="50">
        <f t="shared" si="20"/>
        <v>0</v>
      </c>
      <c r="X116" s="50">
        <f t="shared" si="21"/>
        <v>0</v>
      </c>
      <c r="Y116" s="31"/>
      <c r="Z116" s="22"/>
      <c r="AA116" s="37"/>
      <c r="AB116" s="31"/>
      <c r="AC116" s="50">
        <f t="shared" si="22"/>
        <v>0</v>
      </c>
      <c r="AD116" s="50">
        <f t="shared" si="23"/>
        <v>0</v>
      </c>
      <c r="AE116" s="50">
        <f t="shared" si="24"/>
        <v>0</v>
      </c>
      <c r="AF116" s="50">
        <f t="shared" si="25"/>
        <v>0</v>
      </c>
      <c r="AG116" s="50">
        <f t="shared" si="26"/>
        <v>0</v>
      </c>
      <c r="AH116" s="50">
        <f t="shared" si="27"/>
        <v>0</v>
      </c>
      <c r="AI116" s="50">
        <f t="shared" si="28"/>
        <v>0</v>
      </c>
      <c r="AJ116" s="50">
        <f t="shared" si="29"/>
        <v>0</v>
      </c>
      <c r="AK116" s="51">
        <f t="shared" si="30"/>
        <v>0</v>
      </c>
      <c r="AL116" s="37" t="str">
        <f t="shared" si="31"/>
        <v>Er ontbreken nog enkele gegevens!</v>
      </c>
      <c r="AM116" s="11"/>
      <c r="AN116" s="98">
        <f t="shared" si="32"/>
        <v>0</v>
      </c>
      <c r="AV116" s="20">
        <f t="shared" si="33"/>
        <v>0</v>
      </c>
      <c r="AW116" s="11"/>
    </row>
    <row r="117" spans="1:49" ht="15.75" customHeight="1" x14ac:dyDescent="0.2">
      <c r="A117" s="45">
        <f>SUM($AV$12:AV117)</f>
        <v>0</v>
      </c>
      <c r="B117" s="119"/>
      <c r="C117" s="52"/>
      <c r="D117" s="52"/>
      <c r="E117" s="52"/>
      <c r="F117" s="53"/>
      <c r="G117" s="52"/>
      <c r="H117" s="52"/>
      <c r="I117" s="52"/>
      <c r="J117" s="54"/>
      <c r="K117" s="46"/>
      <c r="L117" s="156">
        <f>IF(K117=Organisatie!$E$20,1,0)</f>
        <v>0</v>
      </c>
      <c r="M117" s="156">
        <f>IF(K117=Organisatie!$D$21,1,0)</f>
        <v>0</v>
      </c>
      <c r="N117" s="156">
        <f>IF(K117=Organisatie!$D$22,1,0)</f>
        <v>0</v>
      </c>
      <c r="O117" s="156">
        <f>IF(K117=Organisatie!$D$23,1,0)</f>
        <v>0</v>
      </c>
      <c r="P117" s="156">
        <f t="shared" si="34"/>
        <v>0</v>
      </c>
      <c r="Q117" s="157">
        <f t="shared" si="35"/>
        <v>0</v>
      </c>
      <c r="R117" s="152">
        <f t="shared" si="36"/>
        <v>0</v>
      </c>
      <c r="S117" s="127"/>
      <c r="T117" s="153">
        <f t="shared" si="37"/>
        <v>0</v>
      </c>
      <c r="U117" s="154">
        <f t="shared" si="38"/>
        <v>0</v>
      </c>
      <c r="V117" s="155"/>
      <c r="W117" s="50">
        <f t="shared" si="20"/>
        <v>0</v>
      </c>
      <c r="X117" s="50">
        <f t="shared" si="21"/>
        <v>0</v>
      </c>
      <c r="Y117" s="31"/>
      <c r="Z117" s="22"/>
      <c r="AA117" s="37"/>
      <c r="AB117" s="31"/>
      <c r="AC117" s="50">
        <f t="shared" si="22"/>
        <v>0</v>
      </c>
      <c r="AD117" s="50">
        <f t="shared" si="23"/>
        <v>0</v>
      </c>
      <c r="AE117" s="50">
        <f t="shared" si="24"/>
        <v>0</v>
      </c>
      <c r="AF117" s="50">
        <f t="shared" si="25"/>
        <v>0</v>
      </c>
      <c r="AG117" s="50">
        <f t="shared" si="26"/>
        <v>0</v>
      </c>
      <c r="AH117" s="50">
        <f t="shared" si="27"/>
        <v>0</v>
      </c>
      <c r="AI117" s="50">
        <f t="shared" si="28"/>
        <v>0</v>
      </c>
      <c r="AJ117" s="50">
        <f t="shared" si="29"/>
        <v>0</v>
      </c>
      <c r="AK117" s="51">
        <f t="shared" si="30"/>
        <v>0</v>
      </c>
      <c r="AL117" s="37" t="str">
        <f t="shared" si="31"/>
        <v>Er ontbreken nog enkele gegevens!</v>
      </c>
      <c r="AM117" s="11"/>
      <c r="AN117" s="98">
        <f t="shared" si="32"/>
        <v>0</v>
      </c>
      <c r="AV117" s="20">
        <f t="shared" si="33"/>
        <v>0</v>
      </c>
      <c r="AW117" s="11"/>
    </row>
    <row r="118" spans="1:49" ht="15.75" customHeight="1" x14ac:dyDescent="0.2">
      <c r="A118" s="45">
        <f>SUM($AV$12:AV118)</f>
        <v>0</v>
      </c>
      <c r="B118" s="119"/>
      <c r="C118" s="52"/>
      <c r="D118" s="52"/>
      <c r="E118" s="52"/>
      <c r="F118" s="53"/>
      <c r="G118" s="52"/>
      <c r="H118" s="52"/>
      <c r="I118" s="52"/>
      <c r="J118" s="54"/>
      <c r="K118" s="46"/>
      <c r="L118" s="156">
        <f>IF(K118=Organisatie!$E$20,1,0)</f>
        <v>0</v>
      </c>
      <c r="M118" s="156">
        <f>IF(K118=Organisatie!$D$21,1,0)</f>
        <v>0</v>
      </c>
      <c r="N118" s="156">
        <f>IF(K118=Organisatie!$D$22,1,0)</f>
        <v>0</v>
      </c>
      <c r="O118" s="156">
        <f>IF(K118=Organisatie!$D$23,1,0)</f>
        <v>0</v>
      </c>
      <c r="P118" s="156">
        <f t="shared" si="34"/>
        <v>0</v>
      </c>
      <c r="Q118" s="157">
        <f t="shared" si="35"/>
        <v>0</v>
      </c>
      <c r="R118" s="152">
        <f t="shared" si="36"/>
        <v>0</v>
      </c>
      <c r="S118" s="127"/>
      <c r="T118" s="153">
        <f t="shared" si="37"/>
        <v>0</v>
      </c>
      <c r="U118" s="154">
        <f t="shared" si="38"/>
        <v>0</v>
      </c>
      <c r="V118" s="155"/>
      <c r="W118" s="50">
        <f t="shared" si="20"/>
        <v>0</v>
      </c>
      <c r="X118" s="50">
        <f t="shared" si="21"/>
        <v>0</v>
      </c>
      <c r="Y118" s="31"/>
      <c r="Z118" s="22"/>
      <c r="AA118" s="37"/>
      <c r="AB118" s="31"/>
      <c r="AC118" s="50">
        <f t="shared" si="22"/>
        <v>0</v>
      </c>
      <c r="AD118" s="50">
        <f t="shared" si="23"/>
        <v>0</v>
      </c>
      <c r="AE118" s="50">
        <f t="shared" si="24"/>
        <v>0</v>
      </c>
      <c r="AF118" s="50">
        <f t="shared" si="25"/>
        <v>0</v>
      </c>
      <c r="AG118" s="50">
        <f t="shared" si="26"/>
        <v>0</v>
      </c>
      <c r="AH118" s="50">
        <f t="shared" si="27"/>
        <v>0</v>
      </c>
      <c r="AI118" s="50">
        <f t="shared" si="28"/>
        <v>0</v>
      </c>
      <c r="AJ118" s="50">
        <f t="shared" si="29"/>
        <v>0</v>
      </c>
      <c r="AK118" s="51">
        <f t="shared" si="30"/>
        <v>0</v>
      </c>
      <c r="AL118" s="37" t="str">
        <f t="shared" si="31"/>
        <v>Er ontbreken nog enkele gegevens!</v>
      </c>
      <c r="AM118" s="11"/>
      <c r="AN118" s="98">
        <f t="shared" si="32"/>
        <v>0</v>
      </c>
      <c r="AV118" s="20">
        <f t="shared" si="33"/>
        <v>0</v>
      </c>
      <c r="AW118" s="11"/>
    </row>
    <row r="119" spans="1:49" ht="15.75" customHeight="1" x14ac:dyDescent="0.2">
      <c r="A119" s="45">
        <f>SUM($AV$12:AV119)</f>
        <v>0</v>
      </c>
      <c r="B119" s="119"/>
      <c r="C119" s="52"/>
      <c r="D119" s="52"/>
      <c r="E119" s="52"/>
      <c r="F119" s="53"/>
      <c r="G119" s="52"/>
      <c r="H119" s="52"/>
      <c r="I119" s="52"/>
      <c r="J119" s="54"/>
      <c r="K119" s="46"/>
      <c r="L119" s="156">
        <f>IF(K119=Organisatie!$E$20,1,0)</f>
        <v>0</v>
      </c>
      <c r="M119" s="156">
        <f>IF(K119=Organisatie!$D$21,1,0)</f>
        <v>0</v>
      </c>
      <c r="N119" s="156">
        <f>IF(K119=Organisatie!$D$22,1,0)</f>
        <v>0</v>
      </c>
      <c r="O119" s="156">
        <f>IF(K119=Organisatie!$D$23,1,0)</f>
        <v>0</v>
      </c>
      <c r="P119" s="156">
        <f t="shared" si="34"/>
        <v>0</v>
      </c>
      <c r="Q119" s="157">
        <f t="shared" si="35"/>
        <v>0</v>
      </c>
      <c r="R119" s="152">
        <f t="shared" si="36"/>
        <v>0</v>
      </c>
      <c r="S119" s="127"/>
      <c r="T119" s="153">
        <f t="shared" si="37"/>
        <v>0</v>
      </c>
      <c r="U119" s="154">
        <f t="shared" si="38"/>
        <v>0</v>
      </c>
      <c r="V119" s="155"/>
      <c r="W119" s="50">
        <f t="shared" si="20"/>
        <v>0</v>
      </c>
      <c r="X119" s="50">
        <f t="shared" si="21"/>
        <v>0</v>
      </c>
      <c r="Y119" s="22"/>
      <c r="Z119" s="22"/>
      <c r="AA119" s="37"/>
      <c r="AB119" s="31"/>
      <c r="AC119" s="50">
        <f t="shared" si="22"/>
        <v>0</v>
      </c>
      <c r="AD119" s="50">
        <f t="shared" si="23"/>
        <v>0</v>
      </c>
      <c r="AE119" s="50">
        <f t="shared" si="24"/>
        <v>0</v>
      </c>
      <c r="AF119" s="50">
        <f t="shared" si="25"/>
        <v>0</v>
      </c>
      <c r="AG119" s="50">
        <f t="shared" si="26"/>
        <v>0</v>
      </c>
      <c r="AH119" s="50">
        <f t="shared" si="27"/>
        <v>0</v>
      </c>
      <c r="AI119" s="50">
        <f t="shared" si="28"/>
        <v>0</v>
      </c>
      <c r="AJ119" s="50">
        <f t="shared" si="29"/>
        <v>0</v>
      </c>
      <c r="AK119" s="51">
        <f t="shared" si="30"/>
        <v>0</v>
      </c>
      <c r="AL119" s="37" t="str">
        <f t="shared" si="31"/>
        <v>Er ontbreken nog enkele gegevens!</v>
      </c>
      <c r="AM119" s="11"/>
      <c r="AN119" s="98">
        <f t="shared" si="32"/>
        <v>0</v>
      </c>
      <c r="AV119" s="20">
        <f t="shared" si="33"/>
        <v>0</v>
      </c>
      <c r="AW119" s="11"/>
    </row>
    <row r="120" spans="1:49" ht="15.75" customHeight="1" x14ac:dyDescent="0.2">
      <c r="A120" s="45">
        <f>SUM($AV$12:AV120)</f>
        <v>0</v>
      </c>
      <c r="B120" s="119"/>
      <c r="C120" s="52"/>
      <c r="D120" s="52"/>
      <c r="E120" s="52"/>
      <c r="F120" s="53"/>
      <c r="G120" s="52"/>
      <c r="H120" s="52"/>
      <c r="I120" s="52"/>
      <c r="J120" s="54"/>
      <c r="K120" s="46"/>
      <c r="L120" s="156">
        <f>IF(K120=Organisatie!$E$20,1,0)</f>
        <v>0</v>
      </c>
      <c r="M120" s="156">
        <f>IF(K120=Organisatie!$D$21,1,0)</f>
        <v>0</v>
      </c>
      <c r="N120" s="156">
        <f>IF(K120=Organisatie!$D$22,1,0)</f>
        <v>0</v>
      </c>
      <c r="O120" s="156">
        <f>IF(K120=Organisatie!$D$23,1,0)</f>
        <v>0</v>
      </c>
      <c r="P120" s="156">
        <f t="shared" si="34"/>
        <v>0</v>
      </c>
      <c r="Q120" s="157">
        <f t="shared" si="35"/>
        <v>0</v>
      </c>
      <c r="R120" s="152">
        <f t="shared" si="36"/>
        <v>0</v>
      </c>
      <c r="S120" s="127"/>
      <c r="T120" s="153">
        <f t="shared" si="37"/>
        <v>0</v>
      </c>
      <c r="U120" s="154">
        <f t="shared" si="38"/>
        <v>0</v>
      </c>
      <c r="V120" s="155"/>
      <c r="W120" s="50">
        <f t="shared" si="20"/>
        <v>0</v>
      </c>
      <c r="X120" s="50">
        <f t="shared" si="21"/>
        <v>0</v>
      </c>
      <c r="Y120" s="22"/>
      <c r="Z120" s="22"/>
      <c r="AA120" s="37"/>
      <c r="AB120" s="31"/>
      <c r="AC120" s="50">
        <f t="shared" si="22"/>
        <v>0</v>
      </c>
      <c r="AD120" s="50">
        <f t="shared" si="23"/>
        <v>0</v>
      </c>
      <c r="AE120" s="50">
        <f t="shared" si="24"/>
        <v>0</v>
      </c>
      <c r="AF120" s="50">
        <f t="shared" si="25"/>
        <v>0</v>
      </c>
      <c r="AG120" s="50">
        <f t="shared" si="26"/>
        <v>0</v>
      </c>
      <c r="AH120" s="50">
        <f t="shared" si="27"/>
        <v>0</v>
      </c>
      <c r="AI120" s="50">
        <f t="shared" si="28"/>
        <v>0</v>
      </c>
      <c r="AJ120" s="50">
        <f t="shared" si="29"/>
        <v>0</v>
      </c>
      <c r="AK120" s="51">
        <f t="shared" si="30"/>
        <v>0</v>
      </c>
      <c r="AL120" s="37" t="str">
        <f t="shared" si="31"/>
        <v>Er ontbreken nog enkele gegevens!</v>
      </c>
      <c r="AM120" s="11"/>
      <c r="AN120" s="98">
        <f t="shared" si="32"/>
        <v>0</v>
      </c>
      <c r="AV120" s="20">
        <f t="shared" si="33"/>
        <v>0</v>
      </c>
      <c r="AW120" s="11"/>
    </row>
    <row r="121" spans="1:49" ht="15.75" customHeight="1" x14ac:dyDescent="0.2">
      <c r="A121" s="45">
        <f>SUM($AV$12:AV121)</f>
        <v>0</v>
      </c>
      <c r="B121" s="119"/>
      <c r="C121" s="52"/>
      <c r="D121" s="52"/>
      <c r="E121" s="52"/>
      <c r="F121" s="53"/>
      <c r="G121" s="52"/>
      <c r="H121" s="52"/>
      <c r="I121" s="52"/>
      <c r="J121" s="54"/>
      <c r="K121" s="46"/>
      <c r="L121" s="156">
        <f>IF(K121=Organisatie!$E$20,1,0)</f>
        <v>0</v>
      </c>
      <c r="M121" s="156">
        <f>IF(K121=Organisatie!$D$21,1,0)</f>
        <v>0</v>
      </c>
      <c r="N121" s="156">
        <f>IF(K121=Organisatie!$D$22,1,0)</f>
        <v>0</v>
      </c>
      <c r="O121" s="156">
        <f>IF(K121=Organisatie!$D$23,1,0)</f>
        <v>0</v>
      </c>
      <c r="P121" s="156">
        <f t="shared" si="34"/>
        <v>0</v>
      </c>
      <c r="Q121" s="157">
        <f t="shared" si="35"/>
        <v>0</v>
      </c>
      <c r="R121" s="152">
        <f t="shared" si="36"/>
        <v>0</v>
      </c>
      <c r="S121" s="127"/>
      <c r="T121" s="153">
        <f t="shared" si="37"/>
        <v>0</v>
      </c>
      <c r="U121" s="154">
        <f t="shared" si="38"/>
        <v>0</v>
      </c>
      <c r="V121" s="155"/>
      <c r="W121" s="50">
        <f t="shared" si="20"/>
        <v>0</v>
      </c>
      <c r="X121" s="50">
        <f t="shared" si="21"/>
        <v>0</v>
      </c>
      <c r="Y121" s="22"/>
      <c r="Z121" s="22"/>
      <c r="AA121" s="37"/>
      <c r="AB121" s="31"/>
      <c r="AC121" s="50">
        <f t="shared" si="22"/>
        <v>0</v>
      </c>
      <c r="AD121" s="50">
        <f t="shared" si="23"/>
        <v>0</v>
      </c>
      <c r="AE121" s="50">
        <f t="shared" si="24"/>
        <v>0</v>
      </c>
      <c r="AF121" s="50">
        <f t="shared" si="25"/>
        <v>0</v>
      </c>
      <c r="AG121" s="50">
        <f t="shared" si="26"/>
        <v>0</v>
      </c>
      <c r="AH121" s="50">
        <f t="shared" si="27"/>
        <v>0</v>
      </c>
      <c r="AI121" s="50">
        <f t="shared" si="28"/>
        <v>0</v>
      </c>
      <c r="AJ121" s="50">
        <f t="shared" si="29"/>
        <v>0</v>
      </c>
      <c r="AK121" s="51">
        <f t="shared" si="30"/>
        <v>0</v>
      </c>
      <c r="AL121" s="37" t="str">
        <f t="shared" si="31"/>
        <v>Er ontbreken nog enkele gegevens!</v>
      </c>
      <c r="AM121" s="11"/>
      <c r="AN121" s="98">
        <f t="shared" si="32"/>
        <v>0</v>
      </c>
      <c r="AV121" s="20">
        <f t="shared" si="33"/>
        <v>0</v>
      </c>
      <c r="AW121" s="11"/>
    </row>
    <row r="122" spans="1:49" ht="15.75" customHeight="1" x14ac:dyDescent="0.2">
      <c r="A122" s="45">
        <f>SUM($AV$12:AV122)</f>
        <v>0</v>
      </c>
      <c r="B122" s="119"/>
      <c r="C122" s="52"/>
      <c r="D122" s="52"/>
      <c r="E122" s="52"/>
      <c r="F122" s="53"/>
      <c r="G122" s="52"/>
      <c r="H122" s="52"/>
      <c r="I122" s="52"/>
      <c r="J122" s="54"/>
      <c r="K122" s="46"/>
      <c r="L122" s="156">
        <f>IF(K122=Organisatie!$E$20,1,0)</f>
        <v>0</v>
      </c>
      <c r="M122" s="156">
        <f>IF(K122=Organisatie!$D$21,1,0)</f>
        <v>0</v>
      </c>
      <c r="N122" s="156">
        <f>IF(K122=Organisatie!$D$22,1,0)</f>
        <v>0</v>
      </c>
      <c r="O122" s="156">
        <f>IF(K122=Organisatie!$D$23,1,0)</f>
        <v>0</v>
      </c>
      <c r="P122" s="156">
        <f t="shared" si="34"/>
        <v>0</v>
      </c>
      <c r="Q122" s="157">
        <f t="shared" si="35"/>
        <v>0</v>
      </c>
      <c r="R122" s="152">
        <f t="shared" si="36"/>
        <v>0</v>
      </c>
      <c r="S122" s="127"/>
      <c r="T122" s="153">
        <f t="shared" si="37"/>
        <v>0</v>
      </c>
      <c r="U122" s="154">
        <f t="shared" si="38"/>
        <v>0</v>
      </c>
      <c r="V122" s="155"/>
      <c r="W122" s="50">
        <f t="shared" si="20"/>
        <v>0</v>
      </c>
      <c r="X122" s="50">
        <f t="shared" si="21"/>
        <v>0</v>
      </c>
      <c r="Y122" s="22"/>
      <c r="Z122" s="22"/>
      <c r="AA122" s="37"/>
      <c r="AB122" s="31"/>
      <c r="AC122" s="50">
        <f t="shared" si="22"/>
        <v>0</v>
      </c>
      <c r="AD122" s="50">
        <f t="shared" si="23"/>
        <v>0</v>
      </c>
      <c r="AE122" s="50">
        <f t="shared" si="24"/>
        <v>0</v>
      </c>
      <c r="AF122" s="50">
        <f t="shared" si="25"/>
        <v>0</v>
      </c>
      <c r="AG122" s="50">
        <f t="shared" si="26"/>
        <v>0</v>
      </c>
      <c r="AH122" s="50">
        <f t="shared" si="27"/>
        <v>0</v>
      </c>
      <c r="AI122" s="50">
        <f t="shared" si="28"/>
        <v>0</v>
      </c>
      <c r="AJ122" s="50">
        <f t="shared" si="29"/>
        <v>0</v>
      </c>
      <c r="AK122" s="51">
        <f t="shared" si="30"/>
        <v>0</v>
      </c>
      <c r="AL122" s="37" t="str">
        <f t="shared" si="31"/>
        <v>Er ontbreken nog enkele gegevens!</v>
      </c>
      <c r="AM122" s="11"/>
      <c r="AN122" s="98">
        <f t="shared" si="32"/>
        <v>0</v>
      </c>
      <c r="AV122" s="20">
        <f t="shared" si="33"/>
        <v>0</v>
      </c>
      <c r="AW122" s="11"/>
    </row>
    <row r="123" spans="1:49" ht="15.75" customHeight="1" x14ac:dyDescent="0.2">
      <c r="A123" s="45">
        <f>SUM($AV$12:AV123)</f>
        <v>0</v>
      </c>
      <c r="B123" s="119"/>
      <c r="C123" s="52"/>
      <c r="D123" s="52"/>
      <c r="E123" s="52"/>
      <c r="F123" s="53"/>
      <c r="G123" s="52"/>
      <c r="H123" s="52"/>
      <c r="I123" s="52"/>
      <c r="J123" s="54"/>
      <c r="K123" s="46"/>
      <c r="L123" s="156">
        <f>IF(K123=Organisatie!$E$20,1,0)</f>
        <v>0</v>
      </c>
      <c r="M123" s="156">
        <f>IF(K123=Organisatie!$D$21,1,0)</f>
        <v>0</v>
      </c>
      <c r="N123" s="156">
        <f>IF(K123=Organisatie!$D$22,1,0)</f>
        <v>0</v>
      </c>
      <c r="O123" s="156">
        <f>IF(K123=Organisatie!$D$23,1,0)</f>
        <v>0</v>
      </c>
      <c r="P123" s="156">
        <f t="shared" si="34"/>
        <v>0</v>
      </c>
      <c r="Q123" s="157">
        <f t="shared" si="35"/>
        <v>0</v>
      </c>
      <c r="R123" s="152">
        <f t="shared" si="36"/>
        <v>0</v>
      </c>
      <c r="S123" s="127"/>
      <c r="T123" s="153">
        <f t="shared" si="37"/>
        <v>0</v>
      </c>
      <c r="U123" s="154">
        <f t="shared" si="38"/>
        <v>0</v>
      </c>
      <c r="V123" s="155"/>
      <c r="W123" s="50">
        <f t="shared" si="20"/>
        <v>0</v>
      </c>
      <c r="X123" s="50">
        <f t="shared" si="21"/>
        <v>0</v>
      </c>
      <c r="Y123" s="22"/>
      <c r="Z123" s="22"/>
      <c r="AA123" s="37"/>
      <c r="AB123" s="31"/>
      <c r="AC123" s="50">
        <f t="shared" si="22"/>
        <v>0</v>
      </c>
      <c r="AD123" s="50">
        <f t="shared" si="23"/>
        <v>0</v>
      </c>
      <c r="AE123" s="50">
        <f t="shared" si="24"/>
        <v>0</v>
      </c>
      <c r="AF123" s="50">
        <f t="shared" si="25"/>
        <v>0</v>
      </c>
      <c r="AG123" s="50">
        <f t="shared" si="26"/>
        <v>0</v>
      </c>
      <c r="AH123" s="50">
        <f t="shared" si="27"/>
        <v>0</v>
      </c>
      <c r="AI123" s="50">
        <f t="shared" si="28"/>
        <v>0</v>
      </c>
      <c r="AJ123" s="50">
        <f t="shared" si="29"/>
        <v>0</v>
      </c>
      <c r="AK123" s="51">
        <f t="shared" si="30"/>
        <v>0</v>
      </c>
      <c r="AL123" s="37" t="str">
        <f t="shared" si="31"/>
        <v>Er ontbreken nog enkele gegevens!</v>
      </c>
      <c r="AM123" s="11"/>
      <c r="AN123" s="98">
        <f t="shared" si="32"/>
        <v>0</v>
      </c>
      <c r="AV123" s="20">
        <f t="shared" si="33"/>
        <v>0</v>
      </c>
      <c r="AW123" s="11"/>
    </row>
    <row r="124" spans="1:49" ht="15.75" customHeight="1" x14ac:dyDescent="0.2">
      <c r="A124" s="45">
        <f>SUM($AV$12:AV124)</f>
        <v>0</v>
      </c>
      <c r="B124" s="119"/>
      <c r="C124" s="52"/>
      <c r="D124" s="52"/>
      <c r="E124" s="52"/>
      <c r="F124" s="53"/>
      <c r="G124" s="52"/>
      <c r="H124" s="52"/>
      <c r="I124" s="52"/>
      <c r="J124" s="54"/>
      <c r="K124" s="46"/>
      <c r="L124" s="156">
        <f>IF(K124=Organisatie!$E$20,1,0)</f>
        <v>0</v>
      </c>
      <c r="M124" s="156">
        <f>IF(K124=Organisatie!$D$21,1,0)</f>
        <v>0</v>
      </c>
      <c r="N124" s="156">
        <f>IF(K124=Organisatie!$D$22,1,0)</f>
        <v>0</v>
      </c>
      <c r="O124" s="156">
        <f>IF(K124=Organisatie!$D$23,1,0)</f>
        <v>0</v>
      </c>
      <c r="P124" s="156">
        <f t="shared" si="34"/>
        <v>0</v>
      </c>
      <c r="Q124" s="157">
        <f t="shared" si="35"/>
        <v>0</v>
      </c>
      <c r="R124" s="152">
        <f t="shared" si="36"/>
        <v>0</v>
      </c>
      <c r="S124" s="127"/>
      <c r="T124" s="153">
        <f t="shared" si="37"/>
        <v>0</v>
      </c>
      <c r="U124" s="154">
        <f t="shared" si="38"/>
        <v>0</v>
      </c>
      <c r="V124" s="155"/>
      <c r="W124" s="50">
        <f t="shared" si="20"/>
        <v>0</v>
      </c>
      <c r="X124" s="50">
        <f t="shared" si="21"/>
        <v>0</v>
      </c>
      <c r="Y124" s="22"/>
      <c r="Z124" s="22"/>
      <c r="AA124" s="37"/>
      <c r="AB124" s="31"/>
      <c r="AC124" s="50">
        <f t="shared" si="22"/>
        <v>0</v>
      </c>
      <c r="AD124" s="50">
        <f t="shared" si="23"/>
        <v>0</v>
      </c>
      <c r="AE124" s="50">
        <f t="shared" si="24"/>
        <v>0</v>
      </c>
      <c r="AF124" s="50">
        <f t="shared" si="25"/>
        <v>0</v>
      </c>
      <c r="AG124" s="50">
        <f t="shared" si="26"/>
        <v>0</v>
      </c>
      <c r="AH124" s="50">
        <f t="shared" si="27"/>
        <v>0</v>
      </c>
      <c r="AI124" s="50">
        <f t="shared" si="28"/>
        <v>0</v>
      </c>
      <c r="AJ124" s="50">
        <f t="shared" si="29"/>
        <v>0</v>
      </c>
      <c r="AK124" s="51">
        <f t="shared" si="30"/>
        <v>0</v>
      </c>
      <c r="AL124" s="37" t="str">
        <f t="shared" si="31"/>
        <v>Er ontbreken nog enkele gegevens!</v>
      </c>
      <c r="AM124" s="11"/>
      <c r="AN124" s="98">
        <f t="shared" si="32"/>
        <v>0</v>
      </c>
      <c r="AV124" s="20">
        <f t="shared" si="33"/>
        <v>0</v>
      </c>
      <c r="AW124" s="11"/>
    </row>
    <row r="125" spans="1:49" ht="15.75" customHeight="1" x14ac:dyDescent="0.2">
      <c r="A125" s="45">
        <f>SUM($AV$12:AV125)</f>
        <v>0</v>
      </c>
      <c r="B125" s="119"/>
      <c r="C125" s="52"/>
      <c r="D125" s="52"/>
      <c r="E125" s="52"/>
      <c r="F125" s="53"/>
      <c r="G125" s="52"/>
      <c r="H125" s="52"/>
      <c r="I125" s="52"/>
      <c r="J125" s="54"/>
      <c r="K125" s="46"/>
      <c r="L125" s="156">
        <f>IF(K125=Organisatie!$E$20,1,0)</f>
        <v>0</v>
      </c>
      <c r="M125" s="156">
        <f>IF(K125=Organisatie!$D$21,1,0)</f>
        <v>0</v>
      </c>
      <c r="N125" s="156">
        <f>IF(K125=Organisatie!$D$22,1,0)</f>
        <v>0</v>
      </c>
      <c r="O125" s="156">
        <f>IF(K125=Organisatie!$D$23,1,0)</f>
        <v>0</v>
      </c>
      <c r="P125" s="156">
        <f t="shared" si="34"/>
        <v>0</v>
      </c>
      <c r="Q125" s="157">
        <f t="shared" si="35"/>
        <v>0</v>
      </c>
      <c r="R125" s="152">
        <f t="shared" si="36"/>
        <v>0</v>
      </c>
      <c r="S125" s="127"/>
      <c r="T125" s="153">
        <f t="shared" si="37"/>
        <v>0</v>
      </c>
      <c r="U125" s="154">
        <f t="shared" si="38"/>
        <v>0</v>
      </c>
      <c r="V125" s="155"/>
      <c r="W125" s="50">
        <f t="shared" si="20"/>
        <v>0</v>
      </c>
      <c r="X125" s="50">
        <f t="shared" si="21"/>
        <v>0</v>
      </c>
      <c r="Y125" s="22"/>
      <c r="Z125" s="22"/>
      <c r="AA125" s="37"/>
      <c r="AB125" s="31"/>
      <c r="AC125" s="50">
        <f t="shared" si="22"/>
        <v>0</v>
      </c>
      <c r="AD125" s="50">
        <f t="shared" si="23"/>
        <v>0</v>
      </c>
      <c r="AE125" s="50">
        <f t="shared" si="24"/>
        <v>0</v>
      </c>
      <c r="AF125" s="50">
        <f t="shared" si="25"/>
        <v>0</v>
      </c>
      <c r="AG125" s="50">
        <f t="shared" si="26"/>
        <v>0</v>
      </c>
      <c r="AH125" s="50">
        <f t="shared" si="27"/>
        <v>0</v>
      </c>
      <c r="AI125" s="50">
        <f t="shared" si="28"/>
        <v>0</v>
      </c>
      <c r="AJ125" s="50">
        <f t="shared" si="29"/>
        <v>0</v>
      </c>
      <c r="AK125" s="51">
        <f t="shared" si="30"/>
        <v>0</v>
      </c>
      <c r="AL125" s="37" t="str">
        <f t="shared" si="31"/>
        <v>Er ontbreken nog enkele gegevens!</v>
      </c>
      <c r="AM125" s="11"/>
      <c r="AN125" s="98">
        <f t="shared" si="32"/>
        <v>0</v>
      </c>
      <c r="AV125" s="20">
        <f t="shared" si="33"/>
        <v>0</v>
      </c>
      <c r="AW125" s="11"/>
    </row>
    <row r="126" spans="1:49" ht="15.75" customHeight="1" x14ac:dyDescent="0.2">
      <c r="A126" s="45">
        <f>SUM($AV$12:AV126)</f>
        <v>0</v>
      </c>
      <c r="B126" s="119"/>
      <c r="C126" s="52"/>
      <c r="D126" s="52"/>
      <c r="E126" s="52"/>
      <c r="F126" s="53"/>
      <c r="G126" s="52"/>
      <c r="H126" s="52"/>
      <c r="I126" s="52"/>
      <c r="J126" s="54"/>
      <c r="K126" s="46"/>
      <c r="L126" s="156">
        <f>IF(K126=Organisatie!$E$20,1,0)</f>
        <v>0</v>
      </c>
      <c r="M126" s="156">
        <f>IF(K126=Organisatie!$D$21,1,0)</f>
        <v>0</v>
      </c>
      <c r="N126" s="156">
        <f>IF(K126=Organisatie!$D$22,1,0)</f>
        <v>0</v>
      </c>
      <c r="O126" s="156">
        <f>IF(K126=Organisatie!$D$23,1,0)</f>
        <v>0</v>
      </c>
      <c r="P126" s="156">
        <f t="shared" si="34"/>
        <v>0</v>
      </c>
      <c r="Q126" s="157">
        <f t="shared" si="35"/>
        <v>0</v>
      </c>
      <c r="R126" s="152">
        <f t="shared" si="36"/>
        <v>0</v>
      </c>
      <c r="S126" s="127"/>
      <c r="T126" s="153">
        <f t="shared" si="37"/>
        <v>0</v>
      </c>
      <c r="U126" s="154">
        <f t="shared" si="38"/>
        <v>0</v>
      </c>
      <c r="V126" s="155"/>
      <c r="W126" s="50">
        <f t="shared" si="20"/>
        <v>0</v>
      </c>
      <c r="X126" s="50">
        <f t="shared" si="21"/>
        <v>0</v>
      </c>
      <c r="Y126" s="22"/>
      <c r="Z126" s="22"/>
      <c r="AA126" s="37"/>
      <c r="AB126" s="31"/>
      <c r="AC126" s="50">
        <f t="shared" si="22"/>
        <v>0</v>
      </c>
      <c r="AD126" s="50">
        <f t="shared" si="23"/>
        <v>0</v>
      </c>
      <c r="AE126" s="50">
        <f t="shared" si="24"/>
        <v>0</v>
      </c>
      <c r="AF126" s="50">
        <f t="shared" si="25"/>
        <v>0</v>
      </c>
      <c r="AG126" s="50">
        <f t="shared" si="26"/>
        <v>0</v>
      </c>
      <c r="AH126" s="50">
        <f t="shared" si="27"/>
        <v>0</v>
      </c>
      <c r="AI126" s="50">
        <f t="shared" si="28"/>
        <v>0</v>
      </c>
      <c r="AJ126" s="50">
        <f t="shared" si="29"/>
        <v>0</v>
      </c>
      <c r="AK126" s="51">
        <f t="shared" si="30"/>
        <v>0</v>
      </c>
      <c r="AL126" s="37" t="str">
        <f t="shared" si="31"/>
        <v>Er ontbreken nog enkele gegevens!</v>
      </c>
      <c r="AM126" s="11"/>
      <c r="AN126" s="98">
        <f t="shared" si="32"/>
        <v>0</v>
      </c>
      <c r="AV126" s="20">
        <f t="shared" si="33"/>
        <v>0</v>
      </c>
      <c r="AW126" s="11"/>
    </row>
    <row r="127" spans="1:49" ht="15.75" customHeight="1" x14ac:dyDescent="0.2">
      <c r="A127" s="45">
        <f>SUM($AV$12:AV127)</f>
        <v>0</v>
      </c>
      <c r="B127" s="119"/>
      <c r="C127" s="52"/>
      <c r="D127" s="52"/>
      <c r="E127" s="52"/>
      <c r="F127" s="53"/>
      <c r="G127" s="52"/>
      <c r="H127" s="52"/>
      <c r="I127" s="52"/>
      <c r="J127" s="54"/>
      <c r="K127" s="46"/>
      <c r="L127" s="156">
        <f>IF(K127=Organisatie!$E$20,1,0)</f>
        <v>0</v>
      </c>
      <c r="M127" s="156">
        <f>IF(K127=Organisatie!$D$21,1,0)</f>
        <v>0</v>
      </c>
      <c r="N127" s="156">
        <f>IF(K127=Organisatie!$D$22,1,0)</f>
        <v>0</v>
      </c>
      <c r="O127" s="156">
        <f>IF(K127=Organisatie!$D$23,1,0)</f>
        <v>0</v>
      </c>
      <c r="P127" s="156">
        <f t="shared" si="34"/>
        <v>0</v>
      </c>
      <c r="Q127" s="157">
        <f t="shared" si="35"/>
        <v>0</v>
      </c>
      <c r="R127" s="152">
        <f t="shared" si="36"/>
        <v>0</v>
      </c>
      <c r="S127" s="127"/>
      <c r="T127" s="153">
        <f t="shared" si="37"/>
        <v>0</v>
      </c>
      <c r="U127" s="154">
        <f t="shared" si="38"/>
        <v>0</v>
      </c>
      <c r="V127" s="155"/>
      <c r="W127" s="50">
        <f t="shared" si="20"/>
        <v>0</v>
      </c>
      <c r="X127" s="50">
        <f t="shared" si="21"/>
        <v>0</v>
      </c>
      <c r="Y127" s="22"/>
      <c r="Z127" s="22"/>
      <c r="AA127" s="37"/>
      <c r="AB127" s="31"/>
      <c r="AC127" s="50">
        <f t="shared" si="22"/>
        <v>0</v>
      </c>
      <c r="AD127" s="50">
        <f t="shared" si="23"/>
        <v>0</v>
      </c>
      <c r="AE127" s="50">
        <f t="shared" si="24"/>
        <v>0</v>
      </c>
      <c r="AF127" s="50">
        <f t="shared" si="25"/>
        <v>0</v>
      </c>
      <c r="AG127" s="50">
        <f t="shared" si="26"/>
        <v>0</v>
      </c>
      <c r="AH127" s="50">
        <f t="shared" si="27"/>
        <v>0</v>
      </c>
      <c r="AI127" s="50">
        <f t="shared" si="28"/>
        <v>0</v>
      </c>
      <c r="AJ127" s="50">
        <f t="shared" si="29"/>
        <v>0</v>
      </c>
      <c r="AK127" s="51">
        <f t="shared" si="30"/>
        <v>0</v>
      </c>
      <c r="AL127" s="37" t="str">
        <f t="shared" si="31"/>
        <v>Er ontbreken nog enkele gegevens!</v>
      </c>
      <c r="AM127" s="11"/>
      <c r="AN127" s="98">
        <f t="shared" si="32"/>
        <v>0</v>
      </c>
      <c r="AV127" s="20">
        <f t="shared" si="33"/>
        <v>0</v>
      </c>
      <c r="AW127" s="11"/>
    </row>
    <row r="128" spans="1:49" ht="15.75" customHeight="1" x14ac:dyDescent="0.2">
      <c r="A128" s="45">
        <f>SUM($AV$12:AV128)</f>
        <v>0</v>
      </c>
      <c r="B128" s="119"/>
      <c r="C128" s="52"/>
      <c r="D128" s="52"/>
      <c r="E128" s="52"/>
      <c r="F128" s="53"/>
      <c r="G128" s="52"/>
      <c r="H128" s="52"/>
      <c r="I128" s="52"/>
      <c r="J128" s="54"/>
      <c r="K128" s="46"/>
      <c r="L128" s="156">
        <f>IF(K128=Organisatie!$E$20,1,0)</f>
        <v>0</v>
      </c>
      <c r="M128" s="156">
        <f>IF(K128=Organisatie!$D$21,1,0)</f>
        <v>0</v>
      </c>
      <c r="N128" s="156">
        <f>IF(K128=Organisatie!$D$22,1,0)</f>
        <v>0</v>
      </c>
      <c r="O128" s="156">
        <f>IF(K128=Organisatie!$D$23,1,0)</f>
        <v>0</v>
      </c>
      <c r="P128" s="156">
        <f t="shared" si="34"/>
        <v>0</v>
      </c>
      <c r="Q128" s="157">
        <f t="shared" si="35"/>
        <v>0</v>
      </c>
      <c r="R128" s="152">
        <f t="shared" si="36"/>
        <v>0</v>
      </c>
      <c r="S128" s="127"/>
      <c r="T128" s="153">
        <f t="shared" si="37"/>
        <v>0</v>
      </c>
      <c r="U128" s="154">
        <f t="shared" si="38"/>
        <v>0</v>
      </c>
      <c r="V128" s="155"/>
      <c r="W128" s="50">
        <f t="shared" si="20"/>
        <v>0</v>
      </c>
      <c r="X128" s="50">
        <f t="shared" si="21"/>
        <v>0</v>
      </c>
      <c r="Y128" s="22"/>
      <c r="Z128" s="22"/>
      <c r="AA128" s="37"/>
      <c r="AB128" s="31"/>
      <c r="AC128" s="50">
        <f t="shared" si="22"/>
        <v>0</v>
      </c>
      <c r="AD128" s="50">
        <f t="shared" si="23"/>
        <v>0</v>
      </c>
      <c r="AE128" s="50">
        <f t="shared" si="24"/>
        <v>0</v>
      </c>
      <c r="AF128" s="50">
        <f t="shared" si="25"/>
        <v>0</v>
      </c>
      <c r="AG128" s="50">
        <f t="shared" si="26"/>
        <v>0</v>
      </c>
      <c r="AH128" s="50">
        <f t="shared" si="27"/>
        <v>0</v>
      </c>
      <c r="AI128" s="50">
        <f t="shared" si="28"/>
        <v>0</v>
      </c>
      <c r="AJ128" s="50">
        <f t="shared" si="29"/>
        <v>0</v>
      </c>
      <c r="AK128" s="51">
        <f t="shared" si="30"/>
        <v>0</v>
      </c>
      <c r="AL128" s="37" t="str">
        <f t="shared" si="31"/>
        <v>Er ontbreken nog enkele gegevens!</v>
      </c>
      <c r="AM128" s="11"/>
      <c r="AN128" s="98">
        <f t="shared" si="32"/>
        <v>0</v>
      </c>
      <c r="AV128" s="20">
        <f t="shared" si="33"/>
        <v>0</v>
      </c>
      <c r="AW128" s="11"/>
    </row>
    <row r="129" spans="1:49" ht="15.75" customHeight="1" x14ac:dyDescent="0.2">
      <c r="A129" s="45">
        <f>SUM($AV$12:AV129)</f>
        <v>0</v>
      </c>
      <c r="B129" s="119"/>
      <c r="C129" s="52"/>
      <c r="D129" s="52"/>
      <c r="E129" s="52"/>
      <c r="F129" s="53"/>
      <c r="G129" s="52"/>
      <c r="H129" s="52"/>
      <c r="I129" s="52"/>
      <c r="J129" s="54"/>
      <c r="K129" s="46"/>
      <c r="L129" s="156">
        <f>IF(K129=Organisatie!$E$20,1,0)</f>
        <v>0</v>
      </c>
      <c r="M129" s="156">
        <f>IF(K129=Organisatie!$D$21,1,0)</f>
        <v>0</v>
      </c>
      <c r="N129" s="156">
        <f>IF(K129=Organisatie!$D$22,1,0)</f>
        <v>0</v>
      </c>
      <c r="O129" s="156">
        <f>IF(K129=Organisatie!$D$23,1,0)</f>
        <v>0</v>
      </c>
      <c r="P129" s="156">
        <f t="shared" si="34"/>
        <v>0</v>
      </c>
      <c r="Q129" s="157">
        <f t="shared" si="35"/>
        <v>0</v>
      </c>
      <c r="R129" s="152">
        <f t="shared" si="36"/>
        <v>0</v>
      </c>
      <c r="S129" s="127"/>
      <c r="T129" s="153">
        <f t="shared" si="37"/>
        <v>0</v>
      </c>
      <c r="U129" s="154">
        <f t="shared" si="38"/>
        <v>0</v>
      </c>
      <c r="V129" s="155"/>
      <c r="W129" s="50">
        <f t="shared" si="20"/>
        <v>0</v>
      </c>
      <c r="X129" s="50">
        <f t="shared" si="21"/>
        <v>0</v>
      </c>
      <c r="Y129" s="22"/>
      <c r="Z129" s="22"/>
      <c r="AA129" s="37"/>
      <c r="AB129" s="31"/>
      <c r="AC129" s="50">
        <f t="shared" si="22"/>
        <v>0</v>
      </c>
      <c r="AD129" s="50">
        <f t="shared" si="23"/>
        <v>0</v>
      </c>
      <c r="AE129" s="50">
        <f t="shared" si="24"/>
        <v>0</v>
      </c>
      <c r="AF129" s="50">
        <f t="shared" si="25"/>
        <v>0</v>
      </c>
      <c r="AG129" s="50">
        <f t="shared" si="26"/>
        <v>0</v>
      </c>
      <c r="AH129" s="50">
        <f t="shared" si="27"/>
        <v>0</v>
      </c>
      <c r="AI129" s="50">
        <f t="shared" si="28"/>
        <v>0</v>
      </c>
      <c r="AJ129" s="50">
        <f t="shared" si="29"/>
        <v>0</v>
      </c>
      <c r="AK129" s="51">
        <f t="shared" si="30"/>
        <v>0</v>
      </c>
      <c r="AL129" s="37" t="str">
        <f t="shared" si="31"/>
        <v>Er ontbreken nog enkele gegevens!</v>
      </c>
      <c r="AM129" s="11"/>
      <c r="AN129" s="98">
        <f t="shared" si="32"/>
        <v>0</v>
      </c>
      <c r="AV129" s="20">
        <f t="shared" si="33"/>
        <v>0</v>
      </c>
      <c r="AW129" s="11"/>
    </row>
    <row r="130" spans="1:49" ht="15.75" customHeight="1" x14ac:dyDescent="0.2">
      <c r="A130" s="45">
        <f>SUM($AV$12:AV130)</f>
        <v>0</v>
      </c>
      <c r="B130" s="119"/>
      <c r="C130" s="52"/>
      <c r="D130" s="52"/>
      <c r="E130" s="52"/>
      <c r="F130" s="53"/>
      <c r="G130" s="52"/>
      <c r="H130" s="52"/>
      <c r="I130" s="52"/>
      <c r="J130" s="54"/>
      <c r="K130" s="46"/>
      <c r="L130" s="156">
        <f>IF(K130=Organisatie!$E$20,1,0)</f>
        <v>0</v>
      </c>
      <c r="M130" s="156">
        <f>IF(K130=Organisatie!$D$21,1,0)</f>
        <v>0</v>
      </c>
      <c r="N130" s="156">
        <f>IF(K130=Organisatie!$D$22,1,0)</f>
        <v>0</v>
      </c>
      <c r="O130" s="156">
        <f>IF(K130=Organisatie!$D$23,1,0)</f>
        <v>0</v>
      </c>
      <c r="P130" s="156">
        <f t="shared" si="34"/>
        <v>0</v>
      </c>
      <c r="Q130" s="157">
        <f t="shared" si="35"/>
        <v>0</v>
      </c>
      <c r="R130" s="152">
        <f t="shared" si="36"/>
        <v>0</v>
      </c>
      <c r="S130" s="127"/>
      <c r="T130" s="153">
        <f t="shared" si="37"/>
        <v>0</v>
      </c>
      <c r="U130" s="154">
        <f t="shared" si="38"/>
        <v>0</v>
      </c>
      <c r="V130" s="155"/>
      <c r="W130" s="50">
        <f t="shared" si="20"/>
        <v>0</v>
      </c>
      <c r="X130" s="50">
        <f t="shared" si="21"/>
        <v>0</v>
      </c>
      <c r="Y130" s="22"/>
      <c r="Z130" s="22"/>
      <c r="AA130" s="37"/>
      <c r="AB130" s="31"/>
      <c r="AC130" s="50">
        <f t="shared" si="22"/>
        <v>0</v>
      </c>
      <c r="AD130" s="50">
        <f t="shared" si="23"/>
        <v>0</v>
      </c>
      <c r="AE130" s="50">
        <f t="shared" si="24"/>
        <v>0</v>
      </c>
      <c r="AF130" s="50">
        <f t="shared" si="25"/>
        <v>0</v>
      </c>
      <c r="AG130" s="50">
        <f t="shared" si="26"/>
        <v>0</v>
      </c>
      <c r="AH130" s="50">
        <f t="shared" si="27"/>
        <v>0</v>
      </c>
      <c r="AI130" s="50">
        <f t="shared" si="28"/>
        <v>0</v>
      </c>
      <c r="AJ130" s="50">
        <f t="shared" si="29"/>
        <v>0</v>
      </c>
      <c r="AK130" s="51">
        <f t="shared" si="30"/>
        <v>0</v>
      </c>
      <c r="AL130" s="37" t="str">
        <f t="shared" si="31"/>
        <v>Er ontbreken nog enkele gegevens!</v>
      </c>
      <c r="AM130" s="11"/>
      <c r="AN130" s="98">
        <f t="shared" si="32"/>
        <v>0</v>
      </c>
      <c r="AV130" s="20">
        <f t="shared" si="33"/>
        <v>0</v>
      </c>
      <c r="AW130" s="11"/>
    </row>
    <row r="131" spans="1:49" ht="15.75" customHeight="1" x14ac:dyDescent="0.2">
      <c r="A131" s="45">
        <f>SUM($AV$12:AV131)</f>
        <v>0</v>
      </c>
      <c r="B131" s="119"/>
      <c r="C131" s="52"/>
      <c r="D131" s="52"/>
      <c r="E131" s="52"/>
      <c r="F131" s="53"/>
      <c r="G131" s="52"/>
      <c r="H131" s="52"/>
      <c r="I131" s="52"/>
      <c r="J131" s="54"/>
      <c r="K131" s="46"/>
      <c r="L131" s="156">
        <f>IF(K131=Organisatie!$E$20,1,0)</f>
        <v>0</v>
      </c>
      <c r="M131" s="156">
        <f>IF(K131=Organisatie!$D$21,1,0)</f>
        <v>0</v>
      </c>
      <c r="N131" s="156">
        <f>IF(K131=Organisatie!$D$22,1,0)</f>
        <v>0</v>
      </c>
      <c r="O131" s="156">
        <f>IF(K131=Organisatie!$D$23,1,0)</f>
        <v>0</v>
      </c>
      <c r="P131" s="156">
        <f t="shared" si="34"/>
        <v>0</v>
      </c>
      <c r="Q131" s="157">
        <f t="shared" si="35"/>
        <v>0</v>
      </c>
      <c r="R131" s="152">
        <f t="shared" si="36"/>
        <v>0</v>
      </c>
      <c r="S131" s="127"/>
      <c r="T131" s="153">
        <f t="shared" si="37"/>
        <v>0</v>
      </c>
      <c r="U131" s="154">
        <f t="shared" si="38"/>
        <v>0</v>
      </c>
      <c r="V131" s="155"/>
      <c r="W131" s="50">
        <f t="shared" si="20"/>
        <v>0</v>
      </c>
      <c r="X131" s="50">
        <f t="shared" si="21"/>
        <v>0</v>
      </c>
      <c r="Y131" s="22"/>
      <c r="Z131" s="22"/>
      <c r="AA131" s="37"/>
      <c r="AB131" s="31"/>
      <c r="AC131" s="50">
        <f t="shared" si="22"/>
        <v>0</v>
      </c>
      <c r="AD131" s="50">
        <f t="shared" si="23"/>
        <v>0</v>
      </c>
      <c r="AE131" s="50">
        <f t="shared" si="24"/>
        <v>0</v>
      </c>
      <c r="AF131" s="50">
        <f t="shared" si="25"/>
        <v>0</v>
      </c>
      <c r="AG131" s="50">
        <f t="shared" si="26"/>
        <v>0</v>
      </c>
      <c r="AH131" s="50">
        <f t="shared" si="27"/>
        <v>0</v>
      </c>
      <c r="AI131" s="50">
        <f t="shared" si="28"/>
        <v>0</v>
      </c>
      <c r="AJ131" s="50">
        <f t="shared" si="29"/>
        <v>0</v>
      </c>
      <c r="AK131" s="51">
        <f t="shared" si="30"/>
        <v>0</v>
      </c>
      <c r="AL131" s="37" t="str">
        <f t="shared" si="31"/>
        <v>Er ontbreken nog enkele gegevens!</v>
      </c>
      <c r="AM131" s="11"/>
      <c r="AN131" s="98">
        <f t="shared" si="32"/>
        <v>0</v>
      </c>
      <c r="AV131" s="20">
        <f t="shared" si="33"/>
        <v>0</v>
      </c>
      <c r="AW131" s="11"/>
    </row>
    <row r="132" spans="1:49" ht="15.75" customHeight="1" x14ac:dyDescent="0.2">
      <c r="A132" s="45">
        <f>SUM($AV$12:AV132)</f>
        <v>0</v>
      </c>
      <c r="B132" s="119"/>
      <c r="C132" s="52"/>
      <c r="D132" s="52"/>
      <c r="E132" s="52"/>
      <c r="F132" s="53"/>
      <c r="G132" s="52"/>
      <c r="H132" s="52"/>
      <c r="I132" s="52"/>
      <c r="J132" s="54"/>
      <c r="K132" s="46"/>
      <c r="L132" s="156">
        <f>IF(K132=Organisatie!$E$20,1,0)</f>
        <v>0</v>
      </c>
      <c r="M132" s="156">
        <f>IF(K132=Organisatie!$D$21,1,0)</f>
        <v>0</v>
      </c>
      <c r="N132" s="156">
        <f>IF(K132=Organisatie!$D$22,1,0)</f>
        <v>0</v>
      </c>
      <c r="O132" s="156">
        <f>IF(K132=Organisatie!$D$23,1,0)</f>
        <v>0</v>
      </c>
      <c r="P132" s="156">
        <f t="shared" si="34"/>
        <v>0</v>
      </c>
      <c r="Q132" s="157">
        <f t="shared" si="35"/>
        <v>0</v>
      </c>
      <c r="R132" s="152">
        <f t="shared" si="36"/>
        <v>0</v>
      </c>
      <c r="S132" s="127"/>
      <c r="T132" s="153">
        <f t="shared" si="37"/>
        <v>0</v>
      </c>
      <c r="U132" s="154">
        <f t="shared" si="38"/>
        <v>0</v>
      </c>
      <c r="V132" s="155"/>
      <c r="W132" s="50">
        <f t="shared" si="20"/>
        <v>0</v>
      </c>
      <c r="X132" s="50">
        <f t="shared" si="21"/>
        <v>0</v>
      </c>
      <c r="Y132" s="22"/>
      <c r="Z132" s="22"/>
      <c r="AA132" s="37"/>
      <c r="AB132" s="31"/>
      <c r="AC132" s="50">
        <f t="shared" si="22"/>
        <v>0</v>
      </c>
      <c r="AD132" s="50">
        <f t="shared" si="23"/>
        <v>0</v>
      </c>
      <c r="AE132" s="50">
        <f t="shared" si="24"/>
        <v>0</v>
      </c>
      <c r="AF132" s="50">
        <f t="shared" si="25"/>
        <v>0</v>
      </c>
      <c r="AG132" s="50">
        <f t="shared" si="26"/>
        <v>0</v>
      </c>
      <c r="AH132" s="50">
        <f t="shared" si="27"/>
        <v>0</v>
      </c>
      <c r="AI132" s="50">
        <f t="shared" si="28"/>
        <v>0</v>
      </c>
      <c r="AJ132" s="50">
        <f t="shared" si="29"/>
        <v>0</v>
      </c>
      <c r="AK132" s="51">
        <f t="shared" si="30"/>
        <v>0</v>
      </c>
      <c r="AL132" s="37" t="str">
        <f t="shared" si="31"/>
        <v>Er ontbreken nog enkele gegevens!</v>
      </c>
      <c r="AM132" s="11"/>
      <c r="AN132" s="98">
        <f t="shared" si="32"/>
        <v>0</v>
      </c>
      <c r="AV132" s="20">
        <f t="shared" si="33"/>
        <v>0</v>
      </c>
      <c r="AW132" s="11"/>
    </row>
    <row r="133" spans="1:49" ht="15.75" customHeight="1" x14ac:dyDescent="0.2">
      <c r="A133" s="45">
        <f>SUM($AV$12:AV133)</f>
        <v>0</v>
      </c>
      <c r="B133" s="119"/>
      <c r="C133" s="52"/>
      <c r="D133" s="52"/>
      <c r="E133" s="52"/>
      <c r="F133" s="53"/>
      <c r="G133" s="52"/>
      <c r="H133" s="52"/>
      <c r="I133" s="52"/>
      <c r="J133" s="54"/>
      <c r="K133" s="46"/>
      <c r="L133" s="156">
        <f>IF(K133=Organisatie!$E$20,1,0)</f>
        <v>0</v>
      </c>
      <c r="M133" s="156">
        <f>IF(K133=Organisatie!$D$21,1,0)</f>
        <v>0</v>
      </c>
      <c r="N133" s="156">
        <f>IF(K133=Organisatie!$D$22,1,0)</f>
        <v>0</v>
      </c>
      <c r="O133" s="156">
        <f>IF(K133=Organisatie!$D$23,1,0)</f>
        <v>0</v>
      </c>
      <c r="P133" s="156">
        <f t="shared" si="34"/>
        <v>0</v>
      </c>
      <c r="Q133" s="157">
        <f t="shared" si="35"/>
        <v>0</v>
      </c>
      <c r="R133" s="152">
        <f t="shared" si="36"/>
        <v>0</v>
      </c>
      <c r="S133" s="127"/>
      <c r="T133" s="153">
        <f t="shared" si="37"/>
        <v>0</v>
      </c>
      <c r="U133" s="154">
        <f t="shared" si="38"/>
        <v>0</v>
      </c>
      <c r="V133" s="155"/>
      <c r="W133" s="50">
        <f t="shared" si="20"/>
        <v>0</v>
      </c>
      <c r="X133" s="50">
        <f t="shared" si="21"/>
        <v>0</v>
      </c>
      <c r="Y133" s="22"/>
      <c r="Z133" s="22"/>
      <c r="AA133" s="37"/>
      <c r="AB133" s="31"/>
      <c r="AC133" s="50">
        <f t="shared" si="22"/>
        <v>0</v>
      </c>
      <c r="AD133" s="50">
        <f t="shared" si="23"/>
        <v>0</v>
      </c>
      <c r="AE133" s="50">
        <f t="shared" si="24"/>
        <v>0</v>
      </c>
      <c r="AF133" s="50">
        <f t="shared" si="25"/>
        <v>0</v>
      </c>
      <c r="AG133" s="50">
        <f t="shared" si="26"/>
        <v>0</v>
      </c>
      <c r="AH133" s="50">
        <f t="shared" si="27"/>
        <v>0</v>
      </c>
      <c r="AI133" s="50">
        <f t="shared" si="28"/>
        <v>0</v>
      </c>
      <c r="AJ133" s="50">
        <f t="shared" si="29"/>
        <v>0</v>
      </c>
      <c r="AK133" s="51">
        <f t="shared" si="30"/>
        <v>0</v>
      </c>
      <c r="AL133" s="37" t="str">
        <f t="shared" si="31"/>
        <v>Er ontbreken nog enkele gegevens!</v>
      </c>
      <c r="AM133" s="11"/>
      <c r="AN133" s="98">
        <f t="shared" si="32"/>
        <v>0</v>
      </c>
      <c r="AV133" s="20">
        <f t="shared" si="33"/>
        <v>0</v>
      </c>
      <c r="AW133" s="11"/>
    </row>
    <row r="134" spans="1:49" ht="15.75" customHeight="1" x14ac:dyDescent="0.2">
      <c r="A134" s="45">
        <f>SUM($AV$12:AV134)</f>
        <v>0</v>
      </c>
      <c r="B134" s="119"/>
      <c r="C134" s="52"/>
      <c r="D134" s="52"/>
      <c r="E134" s="52"/>
      <c r="F134" s="53"/>
      <c r="G134" s="52"/>
      <c r="H134" s="52"/>
      <c r="I134" s="52"/>
      <c r="J134" s="54"/>
      <c r="K134" s="46"/>
      <c r="L134" s="156">
        <f>IF(K134=Organisatie!$E$20,1,0)</f>
        <v>0</v>
      </c>
      <c r="M134" s="156">
        <f>IF(K134=Organisatie!$D$21,1,0)</f>
        <v>0</v>
      </c>
      <c r="N134" s="156">
        <f>IF(K134=Organisatie!$D$22,1,0)</f>
        <v>0</v>
      </c>
      <c r="O134" s="156">
        <f>IF(K134=Organisatie!$D$23,1,0)</f>
        <v>0</v>
      </c>
      <c r="P134" s="156">
        <f t="shared" si="34"/>
        <v>0</v>
      </c>
      <c r="Q134" s="157">
        <f t="shared" si="35"/>
        <v>0</v>
      </c>
      <c r="R134" s="152">
        <f t="shared" si="36"/>
        <v>0</v>
      </c>
      <c r="S134" s="127"/>
      <c r="T134" s="153">
        <f t="shared" si="37"/>
        <v>0</v>
      </c>
      <c r="U134" s="154">
        <f t="shared" si="38"/>
        <v>0</v>
      </c>
      <c r="V134" s="155"/>
      <c r="W134" s="50">
        <f t="shared" si="20"/>
        <v>0</v>
      </c>
      <c r="X134" s="50">
        <f t="shared" si="21"/>
        <v>0</v>
      </c>
      <c r="Y134" s="22"/>
      <c r="Z134" s="22"/>
      <c r="AA134" s="37"/>
      <c r="AB134" s="31"/>
      <c r="AC134" s="50">
        <f t="shared" si="22"/>
        <v>0</v>
      </c>
      <c r="AD134" s="50">
        <f t="shared" si="23"/>
        <v>0</v>
      </c>
      <c r="AE134" s="50">
        <f t="shared" si="24"/>
        <v>0</v>
      </c>
      <c r="AF134" s="50">
        <f t="shared" si="25"/>
        <v>0</v>
      </c>
      <c r="AG134" s="50">
        <f t="shared" si="26"/>
        <v>0</v>
      </c>
      <c r="AH134" s="50">
        <f t="shared" si="27"/>
        <v>0</v>
      </c>
      <c r="AI134" s="50">
        <f t="shared" si="28"/>
        <v>0</v>
      </c>
      <c r="AJ134" s="50">
        <f t="shared" si="29"/>
        <v>0</v>
      </c>
      <c r="AK134" s="51">
        <f t="shared" si="30"/>
        <v>0</v>
      </c>
      <c r="AL134" s="37" t="str">
        <f t="shared" si="31"/>
        <v>Er ontbreken nog enkele gegevens!</v>
      </c>
      <c r="AM134" s="11"/>
      <c r="AN134" s="98">
        <f t="shared" si="32"/>
        <v>0</v>
      </c>
      <c r="AV134" s="20">
        <f t="shared" si="33"/>
        <v>0</v>
      </c>
      <c r="AW134" s="11"/>
    </row>
    <row r="135" spans="1:49" ht="15.75" customHeight="1" x14ac:dyDescent="0.2">
      <c r="A135" s="45">
        <f>SUM($AV$12:AV135)</f>
        <v>0</v>
      </c>
      <c r="B135" s="119"/>
      <c r="C135" s="52"/>
      <c r="D135" s="52"/>
      <c r="E135" s="52"/>
      <c r="F135" s="53"/>
      <c r="G135" s="52"/>
      <c r="H135" s="52"/>
      <c r="I135" s="52"/>
      <c r="J135" s="54"/>
      <c r="K135" s="46"/>
      <c r="L135" s="156">
        <f>IF(K135=Organisatie!$E$20,1,0)</f>
        <v>0</v>
      </c>
      <c r="M135" s="156">
        <f>IF(K135=Organisatie!$D$21,1,0)</f>
        <v>0</v>
      </c>
      <c r="N135" s="156">
        <f>IF(K135=Organisatie!$D$22,1,0)</f>
        <v>0</v>
      </c>
      <c r="O135" s="156">
        <f>IF(K135=Organisatie!$D$23,1,0)</f>
        <v>0</v>
      </c>
      <c r="P135" s="156">
        <f t="shared" si="34"/>
        <v>0</v>
      </c>
      <c r="Q135" s="157">
        <f t="shared" si="35"/>
        <v>0</v>
      </c>
      <c r="R135" s="152">
        <f t="shared" si="36"/>
        <v>0</v>
      </c>
      <c r="S135" s="127"/>
      <c r="T135" s="153">
        <f t="shared" si="37"/>
        <v>0</v>
      </c>
      <c r="U135" s="154">
        <f t="shared" si="38"/>
        <v>0</v>
      </c>
      <c r="V135" s="155"/>
      <c r="W135" s="50">
        <f t="shared" si="20"/>
        <v>0</v>
      </c>
      <c r="X135" s="50">
        <f t="shared" si="21"/>
        <v>0</v>
      </c>
      <c r="Y135" s="22"/>
      <c r="Z135" s="22"/>
      <c r="AA135" s="37"/>
      <c r="AB135" s="31"/>
      <c r="AC135" s="50">
        <f t="shared" si="22"/>
        <v>0</v>
      </c>
      <c r="AD135" s="50">
        <f t="shared" si="23"/>
        <v>0</v>
      </c>
      <c r="AE135" s="50">
        <f t="shared" si="24"/>
        <v>0</v>
      </c>
      <c r="AF135" s="50">
        <f t="shared" si="25"/>
        <v>0</v>
      </c>
      <c r="AG135" s="50">
        <f t="shared" si="26"/>
        <v>0</v>
      </c>
      <c r="AH135" s="50">
        <f t="shared" si="27"/>
        <v>0</v>
      </c>
      <c r="AI135" s="50">
        <f t="shared" si="28"/>
        <v>0</v>
      </c>
      <c r="AJ135" s="50">
        <f t="shared" si="29"/>
        <v>0</v>
      </c>
      <c r="AK135" s="51">
        <f t="shared" si="30"/>
        <v>0</v>
      </c>
      <c r="AL135" s="37" t="str">
        <f t="shared" si="31"/>
        <v>Er ontbreken nog enkele gegevens!</v>
      </c>
      <c r="AM135" s="11"/>
      <c r="AN135" s="98">
        <f t="shared" si="32"/>
        <v>0</v>
      </c>
      <c r="AV135" s="20">
        <f t="shared" si="33"/>
        <v>0</v>
      </c>
      <c r="AW135" s="11"/>
    </row>
    <row r="136" spans="1:49" ht="15.75" customHeight="1" x14ac:dyDescent="0.2">
      <c r="A136" s="45">
        <f>SUM($AV$12:AV136)</f>
        <v>0</v>
      </c>
      <c r="B136" s="119"/>
      <c r="C136" s="52"/>
      <c r="D136" s="52"/>
      <c r="E136" s="52"/>
      <c r="F136" s="53"/>
      <c r="G136" s="52"/>
      <c r="H136" s="52"/>
      <c r="I136" s="52"/>
      <c r="J136" s="54"/>
      <c r="K136" s="46"/>
      <c r="L136" s="156">
        <f>IF(K136=Organisatie!$E$20,1,0)</f>
        <v>0</v>
      </c>
      <c r="M136" s="156">
        <f>IF(K136=Organisatie!$D$21,1,0)</f>
        <v>0</v>
      </c>
      <c r="N136" s="156">
        <f>IF(K136=Organisatie!$D$22,1,0)</f>
        <v>0</v>
      </c>
      <c r="O136" s="156">
        <f>IF(K136=Organisatie!$D$23,1,0)</f>
        <v>0</v>
      </c>
      <c r="P136" s="156">
        <f t="shared" si="34"/>
        <v>0</v>
      </c>
      <c r="Q136" s="157">
        <f t="shared" si="35"/>
        <v>0</v>
      </c>
      <c r="R136" s="152">
        <f t="shared" si="36"/>
        <v>0</v>
      </c>
      <c r="S136" s="127"/>
      <c r="T136" s="153">
        <f t="shared" si="37"/>
        <v>0</v>
      </c>
      <c r="U136" s="154">
        <f t="shared" si="38"/>
        <v>0</v>
      </c>
      <c r="V136" s="155"/>
      <c r="W136" s="50">
        <f t="shared" si="20"/>
        <v>0</v>
      </c>
      <c r="X136" s="50">
        <f t="shared" si="21"/>
        <v>0</v>
      </c>
      <c r="Y136" s="22"/>
      <c r="Z136" s="22"/>
      <c r="AA136" s="37"/>
      <c r="AB136" s="31"/>
      <c r="AC136" s="50">
        <f t="shared" si="22"/>
        <v>0</v>
      </c>
      <c r="AD136" s="50">
        <f t="shared" si="23"/>
        <v>0</v>
      </c>
      <c r="AE136" s="50">
        <f t="shared" si="24"/>
        <v>0</v>
      </c>
      <c r="AF136" s="50">
        <f t="shared" si="25"/>
        <v>0</v>
      </c>
      <c r="AG136" s="50">
        <f t="shared" si="26"/>
        <v>0</v>
      </c>
      <c r="AH136" s="50">
        <f t="shared" si="27"/>
        <v>0</v>
      </c>
      <c r="AI136" s="50">
        <f t="shared" si="28"/>
        <v>0</v>
      </c>
      <c r="AJ136" s="50">
        <f t="shared" si="29"/>
        <v>0</v>
      </c>
      <c r="AK136" s="51">
        <f t="shared" si="30"/>
        <v>0</v>
      </c>
      <c r="AL136" s="37" t="str">
        <f t="shared" si="31"/>
        <v>Er ontbreken nog enkele gegevens!</v>
      </c>
      <c r="AM136" s="11"/>
      <c r="AN136" s="98">
        <f t="shared" si="32"/>
        <v>0</v>
      </c>
      <c r="AV136" s="20">
        <f t="shared" si="33"/>
        <v>0</v>
      </c>
      <c r="AW136" s="11"/>
    </row>
    <row r="137" spans="1:49" ht="15.75" customHeight="1" x14ac:dyDescent="0.2">
      <c r="A137" s="45">
        <f>SUM($AV$12:AV137)</f>
        <v>0</v>
      </c>
      <c r="B137" s="119"/>
      <c r="C137" s="52"/>
      <c r="D137" s="52"/>
      <c r="E137" s="52"/>
      <c r="F137" s="53"/>
      <c r="G137" s="52"/>
      <c r="H137" s="52"/>
      <c r="I137" s="52"/>
      <c r="J137" s="54"/>
      <c r="K137" s="46"/>
      <c r="L137" s="156">
        <f>IF(K137=Organisatie!$E$20,1,0)</f>
        <v>0</v>
      </c>
      <c r="M137" s="156">
        <f>IF(K137=Organisatie!$D$21,1,0)</f>
        <v>0</v>
      </c>
      <c r="N137" s="156">
        <f>IF(K137=Organisatie!$D$22,1,0)</f>
        <v>0</v>
      </c>
      <c r="O137" s="156">
        <f>IF(K137=Organisatie!$D$23,1,0)</f>
        <v>0</v>
      </c>
      <c r="P137" s="156">
        <f t="shared" si="34"/>
        <v>0</v>
      </c>
      <c r="Q137" s="157">
        <f t="shared" si="35"/>
        <v>0</v>
      </c>
      <c r="R137" s="152">
        <f t="shared" si="36"/>
        <v>0</v>
      </c>
      <c r="S137" s="127"/>
      <c r="T137" s="153">
        <f t="shared" si="37"/>
        <v>0</v>
      </c>
      <c r="U137" s="154">
        <f t="shared" si="38"/>
        <v>0</v>
      </c>
      <c r="V137" s="155"/>
      <c r="W137" s="50">
        <f t="shared" si="20"/>
        <v>0</v>
      </c>
      <c r="X137" s="50">
        <f t="shared" si="21"/>
        <v>0</v>
      </c>
      <c r="Y137" s="22"/>
      <c r="Z137" s="22"/>
      <c r="AA137" s="37"/>
      <c r="AB137" s="31"/>
      <c r="AC137" s="50">
        <f t="shared" si="22"/>
        <v>0</v>
      </c>
      <c r="AD137" s="50">
        <f t="shared" si="23"/>
        <v>0</v>
      </c>
      <c r="AE137" s="50">
        <f t="shared" si="24"/>
        <v>0</v>
      </c>
      <c r="AF137" s="50">
        <f t="shared" si="25"/>
        <v>0</v>
      </c>
      <c r="AG137" s="50">
        <f t="shared" si="26"/>
        <v>0</v>
      </c>
      <c r="AH137" s="50">
        <f t="shared" si="27"/>
        <v>0</v>
      </c>
      <c r="AI137" s="50">
        <f t="shared" si="28"/>
        <v>0</v>
      </c>
      <c r="AJ137" s="50">
        <f t="shared" si="29"/>
        <v>0</v>
      </c>
      <c r="AK137" s="51">
        <f t="shared" si="30"/>
        <v>0</v>
      </c>
      <c r="AL137" s="37" t="str">
        <f t="shared" si="31"/>
        <v>Er ontbreken nog enkele gegevens!</v>
      </c>
      <c r="AM137" s="11"/>
      <c r="AN137" s="98">
        <f t="shared" si="32"/>
        <v>0</v>
      </c>
      <c r="AV137" s="20">
        <f t="shared" si="33"/>
        <v>0</v>
      </c>
      <c r="AW137" s="11"/>
    </row>
    <row r="138" spans="1:49" ht="15.75" customHeight="1" x14ac:dyDescent="0.2">
      <c r="A138" s="45">
        <f>SUM($AV$12:AV138)</f>
        <v>0</v>
      </c>
      <c r="B138" s="119"/>
      <c r="C138" s="52"/>
      <c r="D138" s="52"/>
      <c r="E138" s="52"/>
      <c r="F138" s="53"/>
      <c r="G138" s="52"/>
      <c r="H138" s="52"/>
      <c r="I138" s="52"/>
      <c r="J138" s="54"/>
      <c r="K138" s="46"/>
      <c r="L138" s="156">
        <f>IF(K138=Organisatie!$E$20,1,0)</f>
        <v>0</v>
      </c>
      <c r="M138" s="156">
        <f>IF(K138=Organisatie!$D$21,1,0)</f>
        <v>0</v>
      </c>
      <c r="N138" s="156">
        <f>IF(K138=Organisatie!$D$22,1,0)</f>
        <v>0</v>
      </c>
      <c r="O138" s="156">
        <f>IF(K138=Organisatie!$D$23,1,0)</f>
        <v>0</v>
      </c>
      <c r="P138" s="156">
        <f t="shared" si="34"/>
        <v>0</v>
      </c>
      <c r="Q138" s="157">
        <f t="shared" si="35"/>
        <v>0</v>
      </c>
      <c r="R138" s="152">
        <f t="shared" si="36"/>
        <v>0</v>
      </c>
      <c r="S138" s="127"/>
      <c r="T138" s="153">
        <f t="shared" si="37"/>
        <v>0</v>
      </c>
      <c r="U138" s="154">
        <f t="shared" si="38"/>
        <v>0</v>
      </c>
      <c r="V138" s="155"/>
      <c r="W138" s="50">
        <f t="shared" si="20"/>
        <v>0</v>
      </c>
      <c r="X138" s="50">
        <f t="shared" si="21"/>
        <v>0</v>
      </c>
      <c r="Y138" s="22"/>
      <c r="Z138" s="22"/>
      <c r="AA138" s="37"/>
      <c r="AB138" s="31"/>
      <c r="AC138" s="50">
        <f t="shared" si="22"/>
        <v>0</v>
      </c>
      <c r="AD138" s="50">
        <f t="shared" si="23"/>
        <v>0</v>
      </c>
      <c r="AE138" s="50">
        <f t="shared" si="24"/>
        <v>0</v>
      </c>
      <c r="AF138" s="50">
        <f t="shared" si="25"/>
        <v>0</v>
      </c>
      <c r="AG138" s="50">
        <f t="shared" si="26"/>
        <v>0</v>
      </c>
      <c r="AH138" s="50">
        <f t="shared" si="27"/>
        <v>0</v>
      </c>
      <c r="AI138" s="50">
        <f t="shared" si="28"/>
        <v>0</v>
      </c>
      <c r="AJ138" s="50">
        <f t="shared" si="29"/>
        <v>0</v>
      </c>
      <c r="AK138" s="51">
        <f t="shared" si="30"/>
        <v>0</v>
      </c>
      <c r="AL138" s="37" t="str">
        <f t="shared" si="31"/>
        <v>Er ontbreken nog enkele gegevens!</v>
      </c>
      <c r="AM138" s="11"/>
      <c r="AN138" s="98">
        <f t="shared" si="32"/>
        <v>0</v>
      </c>
      <c r="AV138" s="20">
        <f t="shared" si="33"/>
        <v>0</v>
      </c>
      <c r="AW138" s="11"/>
    </row>
    <row r="139" spans="1:49" ht="15.75" customHeight="1" x14ac:dyDescent="0.2">
      <c r="A139" s="45">
        <f>SUM($AV$12:AV139)</f>
        <v>0</v>
      </c>
      <c r="B139" s="119"/>
      <c r="C139" s="52"/>
      <c r="D139" s="52"/>
      <c r="E139" s="52"/>
      <c r="F139" s="53"/>
      <c r="G139" s="52"/>
      <c r="H139" s="52"/>
      <c r="I139" s="52"/>
      <c r="J139" s="54"/>
      <c r="K139" s="46"/>
      <c r="L139" s="156">
        <f>IF(K139=Organisatie!$E$20,1,0)</f>
        <v>0</v>
      </c>
      <c r="M139" s="156">
        <f>IF(K139=Organisatie!$D$21,1,0)</f>
        <v>0</v>
      </c>
      <c r="N139" s="156">
        <f>IF(K139=Organisatie!$D$22,1,0)</f>
        <v>0</v>
      </c>
      <c r="O139" s="156">
        <f>IF(K139=Organisatie!$D$23,1,0)</f>
        <v>0</v>
      </c>
      <c r="P139" s="156">
        <f t="shared" si="34"/>
        <v>0</v>
      </c>
      <c r="Q139" s="157">
        <f t="shared" si="35"/>
        <v>0</v>
      </c>
      <c r="R139" s="152">
        <f t="shared" si="36"/>
        <v>0</v>
      </c>
      <c r="S139" s="127"/>
      <c r="T139" s="153">
        <f t="shared" si="37"/>
        <v>0</v>
      </c>
      <c r="U139" s="154">
        <f t="shared" si="38"/>
        <v>0</v>
      </c>
      <c r="V139" s="155"/>
      <c r="W139" s="50">
        <f t="shared" si="20"/>
        <v>0</v>
      </c>
      <c r="X139" s="50">
        <f t="shared" si="21"/>
        <v>0</v>
      </c>
      <c r="Y139" s="31"/>
      <c r="Z139" s="22"/>
      <c r="AA139" s="37"/>
      <c r="AB139" s="31"/>
      <c r="AC139" s="50">
        <f t="shared" si="22"/>
        <v>0</v>
      </c>
      <c r="AD139" s="50">
        <f t="shared" si="23"/>
        <v>0</v>
      </c>
      <c r="AE139" s="50">
        <f t="shared" si="24"/>
        <v>0</v>
      </c>
      <c r="AF139" s="50">
        <f t="shared" si="25"/>
        <v>0</v>
      </c>
      <c r="AG139" s="50">
        <f t="shared" si="26"/>
        <v>0</v>
      </c>
      <c r="AH139" s="50">
        <f t="shared" si="27"/>
        <v>0</v>
      </c>
      <c r="AI139" s="50">
        <f t="shared" si="28"/>
        <v>0</v>
      </c>
      <c r="AJ139" s="50">
        <f t="shared" si="29"/>
        <v>0</v>
      </c>
      <c r="AK139" s="51">
        <f t="shared" si="30"/>
        <v>0</v>
      </c>
      <c r="AL139" s="37" t="str">
        <f t="shared" si="31"/>
        <v>Er ontbreken nog enkele gegevens!</v>
      </c>
      <c r="AM139" s="11"/>
      <c r="AN139" s="98">
        <f t="shared" si="32"/>
        <v>0</v>
      </c>
      <c r="AV139" s="20">
        <f t="shared" si="33"/>
        <v>0</v>
      </c>
      <c r="AW139" s="11"/>
    </row>
    <row r="140" spans="1:49" ht="15.75" customHeight="1" x14ac:dyDescent="0.2">
      <c r="A140" s="45">
        <f>SUM($AV$12:AV140)</f>
        <v>0</v>
      </c>
      <c r="B140" s="119"/>
      <c r="C140" s="52"/>
      <c r="D140" s="52"/>
      <c r="E140" s="52"/>
      <c r="F140" s="53"/>
      <c r="G140" s="52"/>
      <c r="H140" s="52"/>
      <c r="I140" s="52"/>
      <c r="J140" s="54"/>
      <c r="K140" s="46"/>
      <c r="L140" s="156">
        <f>IF(K140=Organisatie!$E$20,1,0)</f>
        <v>0</v>
      </c>
      <c r="M140" s="156">
        <f>IF(K140=Organisatie!$D$21,1,0)</f>
        <v>0</v>
      </c>
      <c r="N140" s="156">
        <f>IF(K140=Organisatie!$D$22,1,0)</f>
        <v>0</v>
      </c>
      <c r="O140" s="156">
        <f>IF(K140=Organisatie!$D$23,1,0)</f>
        <v>0</v>
      </c>
      <c r="P140" s="156">
        <f t="shared" si="34"/>
        <v>0</v>
      </c>
      <c r="Q140" s="157">
        <f t="shared" si="35"/>
        <v>0</v>
      </c>
      <c r="R140" s="152">
        <f t="shared" si="36"/>
        <v>0</v>
      </c>
      <c r="S140" s="127"/>
      <c r="T140" s="153">
        <f t="shared" si="37"/>
        <v>0</v>
      </c>
      <c r="U140" s="154">
        <f t="shared" si="38"/>
        <v>0</v>
      </c>
      <c r="V140" s="155"/>
      <c r="W140" s="50">
        <f t="shared" ref="W140:W203" si="39">IF(B140="V",1,0)</f>
        <v>0</v>
      </c>
      <c r="X140" s="50">
        <f t="shared" ref="X140:X203" si="40">IF(B140="N",1,0)</f>
        <v>0</v>
      </c>
      <c r="Y140" s="31"/>
      <c r="Z140" s="22"/>
      <c r="AA140" s="37"/>
      <c r="AB140" s="31"/>
      <c r="AC140" s="50">
        <f t="shared" ref="AC140:AC203" si="41">IF(B140="V",Y135,0)</f>
        <v>0</v>
      </c>
      <c r="AD140" s="50">
        <f t="shared" ref="AD140:AD203" si="42">IF(C140="",0,$AD$10)</f>
        <v>0</v>
      </c>
      <c r="AE140" s="50">
        <f t="shared" ref="AE140:AE203" si="43">IF(E140="",0,$AE$10)</f>
        <v>0</v>
      </c>
      <c r="AF140" s="50">
        <f t="shared" ref="AF140:AF203" si="44">IF(F140="",0,$AF$10)</f>
        <v>0</v>
      </c>
      <c r="AG140" s="50">
        <f t="shared" ref="AG140:AG203" si="45">IF(G140="",0,$AG$10)</f>
        <v>0</v>
      </c>
      <c r="AH140" s="50">
        <f t="shared" ref="AH140:AH203" si="46">IF(H140="",0,$AH$10)</f>
        <v>0</v>
      </c>
      <c r="AI140" s="50">
        <f t="shared" ref="AI140:AI203" si="47">IF(I140="",0,$AI$10)</f>
        <v>0</v>
      </c>
      <c r="AJ140" s="50">
        <f t="shared" ref="AJ140:AJ203" si="48">IF(J140="",0,$AJ$10)</f>
        <v>0</v>
      </c>
      <c r="AK140" s="51">
        <f t="shared" ref="AK140:AK203" si="49">SUM(AC140:AJ140)</f>
        <v>0</v>
      </c>
      <c r="AL140" s="37" t="str">
        <f t="shared" ref="AL140:AL203" si="50">IF(AK140=$AK$10,$AP$12,$AP$13)</f>
        <v>Er ontbreken nog enkele gegevens!</v>
      </c>
      <c r="AM140" s="11"/>
      <c r="AN140" s="98">
        <f t="shared" ref="AN140:AN203" si="51">IF(E140="",0,1)</f>
        <v>0</v>
      </c>
      <c r="AV140" s="20">
        <f t="shared" ref="AV140:AV203" si="52">IF(E140="",0,1)</f>
        <v>0</v>
      </c>
      <c r="AW140" s="11"/>
    </row>
    <row r="141" spans="1:49" ht="15.75" customHeight="1" x14ac:dyDescent="0.2">
      <c r="A141" s="45">
        <f>SUM($AV$12:AV141)</f>
        <v>0</v>
      </c>
      <c r="B141" s="119"/>
      <c r="C141" s="52"/>
      <c r="D141" s="52"/>
      <c r="E141" s="52"/>
      <c r="F141" s="53"/>
      <c r="G141" s="52"/>
      <c r="H141" s="52"/>
      <c r="I141" s="52"/>
      <c r="J141" s="54"/>
      <c r="K141" s="46"/>
      <c r="L141" s="156">
        <f>IF(K141=Organisatie!$E$20,1,0)</f>
        <v>0</v>
      </c>
      <c r="M141" s="156">
        <f>IF(K141=Organisatie!$D$21,1,0)</f>
        <v>0</v>
      </c>
      <c r="N141" s="156">
        <f>IF(K141=Organisatie!$D$22,1,0)</f>
        <v>0</v>
      </c>
      <c r="O141" s="156">
        <f>IF(K141=Organisatie!$D$23,1,0)</f>
        <v>0</v>
      </c>
      <c r="P141" s="156">
        <f t="shared" ref="P141:P204" si="53">SUM(L141:O141)</f>
        <v>0</v>
      </c>
      <c r="Q141" s="157">
        <f t="shared" ref="Q141:Q204" si="54">IF(K141&gt;3,1,0)</f>
        <v>0</v>
      </c>
      <c r="R141" s="152">
        <f t="shared" ref="R141:R204" si="55">SUM(T141+U141)</f>
        <v>0</v>
      </c>
      <c r="S141" s="127"/>
      <c r="T141" s="153">
        <f t="shared" ref="T141:T204" si="56">IF(B141="V",$Y$1,$Y$2)</f>
        <v>0</v>
      </c>
      <c r="U141" s="154">
        <f t="shared" ref="U141:U204" si="57">IF(S141&gt;1000,1,0*IF(P141=1,1,0))</f>
        <v>0</v>
      </c>
      <c r="V141" s="155"/>
      <c r="W141" s="50">
        <f t="shared" si="39"/>
        <v>0</v>
      </c>
      <c r="X141" s="50">
        <f t="shared" si="40"/>
        <v>0</v>
      </c>
      <c r="Y141" s="31"/>
      <c r="Z141" s="22"/>
      <c r="AA141" s="37"/>
      <c r="AB141" s="31"/>
      <c r="AC141" s="50">
        <f t="shared" si="41"/>
        <v>0</v>
      </c>
      <c r="AD141" s="50">
        <f t="shared" si="42"/>
        <v>0</v>
      </c>
      <c r="AE141" s="50">
        <f t="shared" si="43"/>
        <v>0</v>
      </c>
      <c r="AF141" s="50">
        <f t="shared" si="44"/>
        <v>0</v>
      </c>
      <c r="AG141" s="50">
        <f t="shared" si="45"/>
        <v>0</v>
      </c>
      <c r="AH141" s="50">
        <f t="shared" si="46"/>
        <v>0</v>
      </c>
      <c r="AI141" s="50">
        <f t="shared" si="47"/>
        <v>0</v>
      </c>
      <c r="AJ141" s="50">
        <f t="shared" si="48"/>
        <v>0</v>
      </c>
      <c r="AK141" s="51">
        <f t="shared" si="49"/>
        <v>0</v>
      </c>
      <c r="AL141" s="37" t="str">
        <f t="shared" si="50"/>
        <v>Er ontbreken nog enkele gegevens!</v>
      </c>
      <c r="AM141" s="11"/>
      <c r="AN141" s="98">
        <f t="shared" si="51"/>
        <v>0</v>
      </c>
      <c r="AV141" s="20">
        <f t="shared" si="52"/>
        <v>0</v>
      </c>
      <c r="AW141" s="11"/>
    </row>
    <row r="142" spans="1:49" ht="15.75" customHeight="1" x14ac:dyDescent="0.2">
      <c r="A142" s="45">
        <f>SUM($AV$12:AV142)</f>
        <v>0</v>
      </c>
      <c r="B142" s="119"/>
      <c r="C142" s="52"/>
      <c r="D142" s="52"/>
      <c r="E142" s="52"/>
      <c r="F142" s="53"/>
      <c r="G142" s="52"/>
      <c r="H142" s="52"/>
      <c r="I142" s="52"/>
      <c r="J142" s="54"/>
      <c r="K142" s="46"/>
      <c r="L142" s="156">
        <f>IF(K142=Organisatie!$E$20,1,0)</f>
        <v>0</v>
      </c>
      <c r="M142" s="156">
        <f>IF(K142=Organisatie!$D$21,1,0)</f>
        <v>0</v>
      </c>
      <c r="N142" s="156">
        <f>IF(K142=Organisatie!$D$22,1,0)</f>
        <v>0</v>
      </c>
      <c r="O142" s="156">
        <f>IF(K142=Organisatie!$D$23,1,0)</f>
        <v>0</v>
      </c>
      <c r="P142" s="156">
        <f t="shared" si="53"/>
        <v>0</v>
      </c>
      <c r="Q142" s="157">
        <f t="shared" si="54"/>
        <v>0</v>
      </c>
      <c r="R142" s="152">
        <f t="shared" si="55"/>
        <v>0</v>
      </c>
      <c r="S142" s="127"/>
      <c r="T142" s="153">
        <f t="shared" si="56"/>
        <v>0</v>
      </c>
      <c r="U142" s="154">
        <f t="shared" si="57"/>
        <v>0</v>
      </c>
      <c r="V142" s="155"/>
      <c r="W142" s="50">
        <f t="shared" si="39"/>
        <v>0</v>
      </c>
      <c r="X142" s="50">
        <f t="shared" si="40"/>
        <v>0</v>
      </c>
      <c r="Y142" s="31"/>
      <c r="Z142" s="22"/>
      <c r="AA142" s="37"/>
      <c r="AB142" s="31"/>
      <c r="AC142" s="50">
        <f t="shared" si="41"/>
        <v>0</v>
      </c>
      <c r="AD142" s="50">
        <f t="shared" si="42"/>
        <v>0</v>
      </c>
      <c r="AE142" s="50">
        <f t="shared" si="43"/>
        <v>0</v>
      </c>
      <c r="AF142" s="50">
        <f t="shared" si="44"/>
        <v>0</v>
      </c>
      <c r="AG142" s="50">
        <f t="shared" si="45"/>
        <v>0</v>
      </c>
      <c r="AH142" s="50">
        <f t="shared" si="46"/>
        <v>0</v>
      </c>
      <c r="AI142" s="50">
        <f t="shared" si="47"/>
        <v>0</v>
      </c>
      <c r="AJ142" s="50">
        <f t="shared" si="48"/>
        <v>0</v>
      </c>
      <c r="AK142" s="51">
        <f t="shared" si="49"/>
        <v>0</v>
      </c>
      <c r="AL142" s="37" t="str">
        <f t="shared" si="50"/>
        <v>Er ontbreken nog enkele gegevens!</v>
      </c>
      <c r="AM142" s="11"/>
      <c r="AN142" s="98">
        <f t="shared" si="51"/>
        <v>0</v>
      </c>
      <c r="AV142" s="20">
        <f t="shared" si="52"/>
        <v>0</v>
      </c>
      <c r="AW142" s="11"/>
    </row>
    <row r="143" spans="1:49" ht="15.75" customHeight="1" x14ac:dyDescent="0.2">
      <c r="A143" s="45">
        <f>SUM($AV$12:AV143)</f>
        <v>0</v>
      </c>
      <c r="B143" s="119"/>
      <c r="C143" s="52"/>
      <c r="D143" s="52"/>
      <c r="E143" s="52"/>
      <c r="F143" s="53"/>
      <c r="G143" s="52"/>
      <c r="H143" s="52"/>
      <c r="I143" s="52"/>
      <c r="J143" s="54"/>
      <c r="K143" s="46"/>
      <c r="L143" s="156">
        <f>IF(K143=Organisatie!$E$20,1,0)</f>
        <v>0</v>
      </c>
      <c r="M143" s="156">
        <f>IF(K143=Organisatie!$D$21,1,0)</f>
        <v>0</v>
      </c>
      <c r="N143" s="156">
        <f>IF(K143=Organisatie!$D$22,1,0)</f>
        <v>0</v>
      </c>
      <c r="O143" s="156">
        <f>IF(K143=Organisatie!$D$23,1,0)</f>
        <v>0</v>
      </c>
      <c r="P143" s="156">
        <f t="shared" si="53"/>
        <v>0</v>
      </c>
      <c r="Q143" s="157">
        <f t="shared" si="54"/>
        <v>0</v>
      </c>
      <c r="R143" s="152">
        <f t="shared" si="55"/>
        <v>0</v>
      </c>
      <c r="S143" s="127"/>
      <c r="T143" s="153">
        <f t="shared" si="56"/>
        <v>0</v>
      </c>
      <c r="U143" s="154">
        <f t="shared" si="57"/>
        <v>0</v>
      </c>
      <c r="V143" s="155"/>
      <c r="W143" s="50">
        <f t="shared" si="39"/>
        <v>0</v>
      </c>
      <c r="X143" s="50">
        <f t="shared" si="40"/>
        <v>0</v>
      </c>
      <c r="Y143" s="31"/>
      <c r="Z143" s="22"/>
      <c r="AA143" s="37"/>
      <c r="AB143" s="31"/>
      <c r="AC143" s="50">
        <f t="shared" si="41"/>
        <v>0</v>
      </c>
      <c r="AD143" s="50">
        <f t="shared" si="42"/>
        <v>0</v>
      </c>
      <c r="AE143" s="50">
        <f t="shared" si="43"/>
        <v>0</v>
      </c>
      <c r="AF143" s="50">
        <f t="shared" si="44"/>
        <v>0</v>
      </c>
      <c r="AG143" s="50">
        <f t="shared" si="45"/>
        <v>0</v>
      </c>
      <c r="AH143" s="50">
        <f t="shared" si="46"/>
        <v>0</v>
      </c>
      <c r="AI143" s="50">
        <f t="shared" si="47"/>
        <v>0</v>
      </c>
      <c r="AJ143" s="50">
        <f t="shared" si="48"/>
        <v>0</v>
      </c>
      <c r="AK143" s="51">
        <f t="shared" si="49"/>
        <v>0</v>
      </c>
      <c r="AL143" s="37" t="str">
        <f t="shared" si="50"/>
        <v>Er ontbreken nog enkele gegevens!</v>
      </c>
      <c r="AM143" s="11"/>
      <c r="AN143" s="98">
        <f t="shared" si="51"/>
        <v>0</v>
      </c>
      <c r="AV143" s="20">
        <f t="shared" si="52"/>
        <v>0</v>
      </c>
      <c r="AW143" s="11"/>
    </row>
    <row r="144" spans="1:49" ht="15.75" customHeight="1" x14ac:dyDescent="0.2">
      <c r="A144" s="45">
        <f>SUM($AV$12:AV144)</f>
        <v>0</v>
      </c>
      <c r="B144" s="119"/>
      <c r="C144" s="52"/>
      <c r="D144" s="52"/>
      <c r="E144" s="52"/>
      <c r="F144" s="53"/>
      <c r="G144" s="52"/>
      <c r="H144" s="52"/>
      <c r="I144" s="52"/>
      <c r="J144" s="54"/>
      <c r="K144" s="46"/>
      <c r="L144" s="156">
        <f>IF(K144=Organisatie!$E$20,1,0)</f>
        <v>0</v>
      </c>
      <c r="M144" s="156">
        <f>IF(K144=Organisatie!$D$21,1,0)</f>
        <v>0</v>
      </c>
      <c r="N144" s="156">
        <f>IF(K144=Organisatie!$D$22,1,0)</f>
        <v>0</v>
      </c>
      <c r="O144" s="156">
        <f>IF(K144=Organisatie!$D$23,1,0)</f>
        <v>0</v>
      </c>
      <c r="P144" s="156">
        <f t="shared" si="53"/>
        <v>0</v>
      </c>
      <c r="Q144" s="157">
        <f t="shared" si="54"/>
        <v>0</v>
      </c>
      <c r="R144" s="152">
        <f t="shared" si="55"/>
        <v>0</v>
      </c>
      <c r="S144" s="127"/>
      <c r="T144" s="153">
        <f t="shared" si="56"/>
        <v>0</v>
      </c>
      <c r="U144" s="154">
        <f t="shared" si="57"/>
        <v>0</v>
      </c>
      <c r="V144" s="155"/>
      <c r="W144" s="50">
        <f t="shared" si="39"/>
        <v>0</v>
      </c>
      <c r="X144" s="50">
        <f t="shared" si="40"/>
        <v>0</v>
      </c>
      <c r="Y144" s="31"/>
      <c r="Z144" s="22"/>
      <c r="AA144" s="37"/>
      <c r="AB144" s="31"/>
      <c r="AC144" s="50">
        <f t="shared" si="41"/>
        <v>0</v>
      </c>
      <c r="AD144" s="50">
        <f t="shared" si="42"/>
        <v>0</v>
      </c>
      <c r="AE144" s="50">
        <f t="shared" si="43"/>
        <v>0</v>
      </c>
      <c r="AF144" s="50">
        <f t="shared" si="44"/>
        <v>0</v>
      </c>
      <c r="AG144" s="50">
        <f t="shared" si="45"/>
        <v>0</v>
      </c>
      <c r="AH144" s="50">
        <f t="shared" si="46"/>
        <v>0</v>
      </c>
      <c r="AI144" s="50">
        <f t="shared" si="47"/>
        <v>0</v>
      </c>
      <c r="AJ144" s="50">
        <f t="shared" si="48"/>
        <v>0</v>
      </c>
      <c r="AK144" s="51">
        <f t="shared" si="49"/>
        <v>0</v>
      </c>
      <c r="AL144" s="37" t="str">
        <f t="shared" si="50"/>
        <v>Er ontbreken nog enkele gegevens!</v>
      </c>
      <c r="AM144" s="11"/>
      <c r="AN144" s="98">
        <f t="shared" si="51"/>
        <v>0</v>
      </c>
      <c r="AV144" s="20">
        <f t="shared" si="52"/>
        <v>0</v>
      </c>
      <c r="AW144" s="11"/>
    </row>
    <row r="145" spans="1:49" ht="15.75" customHeight="1" x14ac:dyDescent="0.2">
      <c r="A145" s="45">
        <f>SUM($AV$12:AV145)</f>
        <v>0</v>
      </c>
      <c r="B145" s="119"/>
      <c r="C145" s="52"/>
      <c r="D145" s="52"/>
      <c r="E145" s="52"/>
      <c r="F145" s="53"/>
      <c r="G145" s="52"/>
      <c r="H145" s="52"/>
      <c r="I145" s="52"/>
      <c r="J145" s="54"/>
      <c r="K145" s="46"/>
      <c r="L145" s="156">
        <f>IF(K145=Organisatie!$E$20,1,0)</f>
        <v>0</v>
      </c>
      <c r="M145" s="156">
        <f>IF(K145=Organisatie!$D$21,1,0)</f>
        <v>0</v>
      </c>
      <c r="N145" s="156">
        <f>IF(K145=Organisatie!$D$22,1,0)</f>
        <v>0</v>
      </c>
      <c r="O145" s="156">
        <f>IF(K145=Organisatie!$D$23,1,0)</f>
        <v>0</v>
      </c>
      <c r="P145" s="156">
        <f t="shared" si="53"/>
        <v>0</v>
      </c>
      <c r="Q145" s="157">
        <f t="shared" si="54"/>
        <v>0</v>
      </c>
      <c r="R145" s="152">
        <f t="shared" si="55"/>
        <v>0</v>
      </c>
      <c r="S145" s="127"/>
      <c r="T145" s="153">
        <f t="shared" si="56"/>
        <v>0</v>
      </c>
      <c r="U145" s="154">
        <f t="shared" si="57"/>
        <v>0</v>
      </c>
      <c r="V145" s="155"/>
      <c r="W145" s="50">
        <f t="shared" si="39"/>
        <v>0</v>
      </c>
      <c r="X145" s="50">
        <f t="shared" si="40"/>
        <v>0</v>
      </c>
      <c r="Y145" s="31"/>
      <c r="Z145" s="22"/>
      <c r="AA145" s="37"/>
      <c r="AB145" s="31"/>
      <c r="AC145" s="50">
        <f t="shared" si="41"/>
        <v>0</v>
      </c>
      <c r="AD145" s="50">
        <f t="shared" si="42"/>
        <v>0</v>
      </c>
      <c r="AE145" s="50">
        <f t="shared" si="43"/>
        <v>0</v>
      </c>
      <c r="AF145" s="50">
        <f t="shared" si="44"/>
        <v>0</v>
      </c>
      <c r="AG145" s="50">
        <f t="shared" si="45"/>
        <v>0</v>
      </c>
      <c r="AH145" s="50">
        <f t="shared" si="46"/>
        <v>0</v>
      </c>
      <c r="AI145" s="50">
        <f t="shared" si="47"/>
        <v>0</v>
      </c>
      <c r="AJ145" s="50">
        <f t="shared" si="48"/>
        <v>0</v>
      </c>
      <c r="AK145" s="51">
        <f t="shared" si="49"/>
        <v>0</v>
      </c>
      <c r="AL145" s="37" t="str">
        <f t="shared" si="50"/>
        <v>Er ontbreken nog enkele gegevens!</v>
      </c>
      <c r="AM145" s="11"/>
      <c r="AN145" s="98">
        <f t="shared" si="51"/>
        <v>0</v>
      </c>
      <c r="AV145" s="20">
        <f t="shared" si="52"/>
        <v>0</v>
      </c>
      <c r="AW145" s="11"/>
    </row>
    <row r="146" spans="1:49" ht="15.75" customHeight="1" x14ac:dyDescent="0.2">
      <c r="A146" s="45">
        <f>SUM($AV$12:AV146)</f>
        <v>0</v>
      </c>
      <c r="B146" s="119"/>
      <c r="C146" s="52"/>
      <c r="D146" s="52"/>
      <c r="E146" s="52"/>
      <c r="F146" s="53"/>
      <c r="G146" s="52"/>
      <c r="H146" s="52"/>
      <c r="I146" s="52"/>
      <c r="J146" s="54"/>
      <c r="K146" s="46"/>
      <c r="L146" s="156">
        <f>IF(K146=Organisatie!$E$20,1,0)</f>
        <v>0</v>
      </c>
      <c r="M146" s="156">
        <f>IF(K146=Organisatie!$D$21,1,0)</f>
        <v>0</v>
      </c>
      <c r="N146" s="156">
        <f>IF(K146=Organisatie!$D$22,1,0)</f>
        <v>0</v>
      </c>
      <c r="O146" s="156">
        <f>IF(K146=Organisatie!$D$23,1,0)</f>
        <v>0</v>
      </c>
      <c r="P146" s="156">
        <f t="shared" si="53"/>
        <v>0</v>
      </c>
      <c r="Q146" s="157">
        <f t="shared" si="54"/>
        <v>0</v>
      </c>
      <c r="R146" s="152">
        <f t="shared" si="55"/>
        <v>0</v>
      </c>
      <c r="S146" s="127"/>
      <c r="T146" s="153">
        <f t="shared" si="56"/>
        <v>0</v>
      </c>
      <c r="U146" s="154">
        <f t="shared" si="57"/>
        <v>0</v>
      </c>
      <c r="V146" s="155"/>
      <c r="W146" s="50">
        <f t="shared" si="39"/>
        <v>0</v>
      </c>
      <c r="X146" s="50">
        <f t="shared" si="40"/>
        <v>0</v>
      </c>
      <c r="Y146" s="31"/>
      <c r="Z146" s="22"/>
      <c r="AA146" s="37"/>
      <c r="AB146" s="31"/>
      <c r="AC146" s="50">
        <f t="shared" si="41"/>
        <v>0</v>
      </c>
      <c r="AD146" s="50">
        <f t="shared" si="42"/>
        <v>0</v>
      </c>
      <c r="AE146" s="50">
        <f t="shared" si="43"/>
        <v>0</v>
      </c>
      <c r="AF146" s="50">
        <f t="shared" si="44"/>
        <v>0</v>
      </c>
      <c r="AG146" s="50">
        <f t="shared" si="45"/>
        <v>0</v>
      </c>
      <c r="AH146" s="50">
        <f t="shared" si="46"/>
        <v>0</v>
      </c>
      <c r="AI146" s="50">
        <f t="shared" si="47"/>
        <v>0</v>
      </c>
      <c r="AJ146" s="50">
        <f t="shared" si="48"/>
        <v>0</v>
      </c>
      <c r="AK146" s="51">
        <f t="shared" si="49"/>
        <v>0</v>
      </c>
      <c r="AL146" s="37" t="str">
        <f t="shared" si="50"/>
        <v>Er ontbreken nog enkele gegevens!</v>
      </c>
      <c r="AM146" s="11"/>
      <c r="AN146" s="98">
        <f t="shared" si="51"/>
        <v>0</v>
      </c>
      <c r="AV146" s="20">
        <f t="shared" si="52"/>
        <v>0</v>
      </c>
      <c r="AW146" s="11"/>
    </row>
    <row r="147" spans="1:49" ht="15.75" customHeight="1" x14ac:dyDescent="0.2">
      <c r="A147" s="45">
        <f>SUM($AV$12:AV147)</f>
        <v>0</v>
      </c>
      <c r="B147" s="119"/>
      <c r="C147" s="52"/>
      <c r="D147" s="52"/>
      <c r="E147" s="52"/>
      <c r="F147" s="53"/>
      <c r="G147" s="52"/>
      <c r="H147" s="52"/>
      <c r="I147" s="52"/>
      <c r="J147" s="54"/>
      <c r="K147" s="46"/>
      <c r="L147" s="156">
        <f>IF(K147=Organisatie!$E$20,1,0)</f>
        <v>0</v>
      </c>
      <c r="M147" s="156">
        <f>IF(K147=Organisatie!$D$21,1,0)</f>
        <v>0</v>
      </c>
      <c r="N147" s="156">
        <f>IF(K147=Organisatie!$D$22,1,0)</f>
        <v>0</v>
      </c>
      <c r="O147" s="156">
        <f>IF(K147=Organisatie!$D$23,1,0)</f>
        <v>0</v>
      </c>
      <c r="P147" s="156">
        <f t="shared" si="53"/>
        <v>0</v>
      </c>
      <c r="Q147" s="157">
        <f t="shared" si="54"/>
        <v>0</v>
      </c>
      <c r="R147" s="152">
        <f t="shared" si="55"/>
        <v>0</v>
      </c>
      <c r="S147" s="127"/>
      <c r="T147" s="153">
        <f t="shared" si="56"/>
        <v>0</v>
      </c>
      <c r="U147" s="154">
        <f t="shared" si="57"/>
        <v>0</v>
      </c>
      <c r="V147" s="155"/>
      <c r="W147" s="50">
        <f t="shared" si="39"/>
        <v>0</v>
      </c>
      <c r="X147" s="50">
        <f t="shared" si="40"/>
        <v>0</v>
      </c>
      <c r="Y147" s="31"/>
      <c r="Z147" s="22"/>
      <c r="AA147" s="37"/>
      <c r="AB147" s="31"/>
      <c r="AC147" s="50">
        <f t="shared" si="41"/>
        <v>0</v>
      </c>
      <c r="AD147" s="50">
        <f t="shared" si="42"/>
        <v>0</v>
      </c>
      <c r="AE147" s="50">
        <f t="shared" si="43"/>
        <v>0</v>
      </c>
      <c r="AF147" s="50">
        <f t="shared" si="44"/>
        <v>0</v>
      </c>
      <c r="AG147" s="50">
        <f t="shared" si="45"/>
        <v>0</v>
      </c>
      <c r="AH147" s="50">
        <f t="shared" si="46"/>
        <v>0</v>
      </c>
      <c r="AI147" s="50">
        <f t="shared" si="47"/>
        <v>0</v>
      </c>
      <c r="AJ147" s="50">
        <f t="shared" si="48"/>
        <v>0</v>
      </c>
      <c r="AK147" s="51">
        <f t="shared" si="49"/>
        <v>0</v>
      </c>
      <c r="AL147" s="37" t="str">
        <f t="shared" si="50"/>
        <v>Er ontbreken nog enkele gegevens!</v>
      </c>
      <c r="AM147" s="11"/>
      <c r="AN147" s="98">
        <f t="shared" si="51"/>
        <v>0</v>
      </c>
      <c r="AV147" s="20">
        <f t="shared" si="52"/>
        <v>0</v>
      </c>
      <c r="AW147" s="11"/>
    </row>
    <row r="148" spans="1:49" ht="15.75" customHeight="1" x14ac:dyDescent="0.2">
      <c r="A148" s="45">
        <f>SUM($AV$12:AV148)</f>
        <v>0</v>
      </c>
      <c r="B148" s="119"/>
      <c r="C148" s="52"/>
      <c r="D148" s="52"/>
      <c r="E148" s="52"/>
      <c r="F148" s="53"/>
      <c r="G148" s="52"/>
      <c r="H148" s="52"/>
      <c r="I148" s="52"/>
      <c r="J148" s="54"/>
      <c r="K148" s="46"/>
      <c r="L148" s="156">
        <f>IF(K148=Organisatie!$E$20,1,0)</f>
        <v>0</v>
      </c>
      <c r="M148" s="156">
        <f>IF(K148=Organisatie!$D$21,1,0)</f>
        <v>0</v>
      </c>
      <c r="N148" s="156">
        <f>IF(K148=Organisatie!$D$22,1,0)</f>
        <v>0</v>
      </c>
      <c r="O148" s="156">
        <f>IF(K148=Organisatie!$D$23,1,0)</f>
        <v>0</v>
      </c>
      <c r="P148" s="156">
        <f t="shared" si="53"/>
        <v>0</v>
      </c>
      <c r="Q148" s="157">
        <f t="shared" si="54"/>
        <v>0</v>
      </c>
      <c r="R148" s="152">
        <f t="shared" si="55"/>
        <v>0</v>
      </c>
      <c r="S148" s="127"/>
      <c r="T148" s="153">
        <f t="shared" si="56"/>
        <v>0</v>
      </c>
      <c r="U148" s="154">
        <f t="shared" si="57"/>
        <v>0</v>
      </c>
      <c r="V148" s="155"/>
      <c r="W148" s="50">
        <f t="shared" si="39"/>
        <v>0</v>
      </c>
      <c r="X148" s="50">
        <f t="shared" si="40"/>
        <v>0</v>
      </c>
      <c r="Y148" s="31"/>
      <c r="Z148" s="22"/>
      <c r="AA148" s="37"/>
      <c r="AB148" s="31"/>
      <c r="AC148" s="50">
        <f t="shared" si="41"/>
        <v>0</v>
      </c>
      <c r="AD148" s="50">
        <f t="shared" si="42"/>
        <v>0</v>
      </c>
      <c r="AE148" s="50">
        <f t="shared" si="43"/>
        <v>0</v>
      </c>
      <c r="AF148" s="50">
        <f t="shared" si="44"/>
        <v>0</v>
      </c>
      <c r="AG148" s="50">
        <f t="shared" si="45"/>
        <v>0</v>
      </c>
      <c r="AH148" s="50">
        <f t="shared" si="46"/>
        <v>0</v>
      </c>
      <c r="AI148" s="50">
        <f t="shared" si="47"/>
        <v>0</v>
      </c>
      <c r="AJ148" s="50">
        <f t="shared" si="48"/>
        <v>0</v>
      </c>
      <c r="AK148" s="51">
        <f t="shared" si="49"/>
        <v>0</v>
      </c>
      <c r="AL148" s="37" t="str">
        <f t="shared" si="50"/>
        <v>Er ontbreken nog enkele gegevens!</v>
      </c>
      <c r="AM148" s="11"/>
      <c r="AN148" s="98">
        <f t="shared" si="51"/>
        <v>0</v>
      </c>
      <c r="AV148" s="20">
        <f t="shared" si="52"/>
        <v>0</v>
      </c>
      <c r="AW148" s="11"/>
    </row>
    <row r="149" spans="1:49" ht="15.75" customHeight="1" x14ac:dyDescent="0.2">
      <c r="A149" s="45">
        <f>SUM($AV$12:AV149)</f>
        <v>0</v>
      </c>
      <c r="B149" s="119"/>
      <c r="C149" s="52"/>
      <c r="D149" s="52"/>
      <c r="E149" s="52"/>
      <c r="F149" s="53"/>
      <c r="G149" s="52"/>
      <c r="H149" s="52"/>
      <c r="I149" s="52"/>
      <c r="J149" s="54"/>
      <c r="K149" s="46"/>
      <c r="L149" s="156">
        <f>IF(K149=Organisatie!$E$20,1,0)</f>
        <v>0</v>
      </c>
      <c r="M149" s="156">
        <f>IF(K149=Organisatie!$D$21,1,0)</f>
        <v>0</v>
      </c>
      <c r="N149" s="156">
        <f>IF(K149=Organisatie!$D$22,1,0)</f>
        <v>0</v>
      </c>
      <c r="O149" s="156">
        <f>IF(K149=Organisatie!$D$23,1,0)</f>
        <v>0</v>
      </c>
      <c r="P149" s="156">
        <f t="shared" si="53"/>
        <v>0</v>
      </c>
      <c r="Q149" s="157">
        <f t="shared" si="54"/>
        <v>0</v>
      </c>
      <c r="R149" s="152">
        <f t="shared" si="55"/>
        <v>0</v>
      </c>
      <c r="S149" s="127"/>
      <c r="T149" s="153">
        <f t="shared" si="56"/>
        <v>0</v>
      </c>
      <c r="U149" s="154">
        <f t="shared" si="57"/>
        <v>0</v>
      </c>
      <c r="V149" s="155"/>
      <c r="W149" s="50">
        <f t="shared" si="39"/>
        <v>0</v>
      </c>
      <c r="X149" s="50">
        <f t="shared" si="40"/>
        <v>0</v>
      </c>
      <c r="Y149" s="31"/>
      <c r="Z149" s="22"/>
      <c r="AA149" s="37"/>
      <c r="AB149" s="31"/>
      <c r="AC149" s="50">
        <f t="shared" si="41"/>
        <v>0</v>
      </c>
      <c r="AD149" s="50">
        <f t="shared" si="42"/>
        <v>0</v>
      </c>
      <c r="AE149" s="50">
        <f t="shared" si="43"/>
        <v>0</v>
      </c>
      <c r="AF149" s="50">
        <f t="shared" si="44"/>
        <v>0</v>
      </c>
      <c r="AG149" s="50">
        <f t="shared" si="45"/>
        <v>0</v>
      </c>
      <c r="AH149" s="50">
        <f t="shared" si="46"/>
        <v>0</v>
      </c>
      <c r="AI149" s="50">
        <f t="shared" si="47"/>
        <v>0</v>
      </c>
      <c r="AJ149" s="50">
        <f t="shared" si="48"/>
        <v>0</v>
      </c>
      <c r="AK149" s="51">
        <f t="shared" si="49"/>
        <v>0</v>
      </c>
      <c r="AL149" s="37" t="str">
        <f t="shared" si="50"/>
        <v>Er ontbreken nog enkele gegevens!</v>
      </c>
      <c r="AM149" s="11"/>
      <c r="AN149" s="98">
        <f t="shared" si="51"/>
        <v>0</v>
      </c>
      <c r="AV149" s="20">
        <f t="shared" si="52"/>
        <v>0</v>
      </c>
      <c r="AW149" s="11"/>
    </row>
    <row r="150" spans="1:49" ht="15.75" customHeight="1" x14ac:dyDescent="0.2">
      <c r="A150" s="45">
        <f>SUM($AV$12:AV150)</f>
        <v>0</v>
      </c>
      <c r="B150" s="119"/>
      <c r="C150" s="52"/>
      <c r="D150" s="52"/>
      <c r="E150" s="52"/>
      <c r="F150" s="53"/>
      <c r="G150" s="52"/>
      <c r="H150" s="52"/>
      <c r="I150" s="52"/>
      <c r="J150" s="54"/>
      <c r="K150" s="46"/>
      <c r="L150" s="156">
        <f>IF(K150=Organisatie!$E$20,1,0)</f>
        <v>0</v>
      </c>
      <c r="M150" s="156">
        <f>IF(K150=Organisatie!$D$21,1,0)</f>
        <v>0</v>
      </c>
      <c r="N150" s="156">
        <f>IF(K150=Organisatie!$D$22,1,0)</f>
        <v>0</v>
      </c>
      <c r="O150" s="156">
        <f>IF(K150=Organisatie!$D$23,1,0)</f>
        <v>0</v>
      </c>
      <c r="P150" s="156">
        <f t="shared" si="53"/>
        <v>0</v>
      </c>
      <c r="Q150" s="157">
        <f t="shared" si="54"/>
        <v>0</v>
      </c>
      <c r="R150" s="152">
        <f t="shared" si="55"/>
        <v>0</v>
      </c>
      <c r="S150" s="127"/>
      <c r="T150" s="153">
        <f t="shared" si="56"/>
        <v>0</v>
      </c>
      <c r="U150" s="154">
        <f t="shared" si="57"/>
        <v>0</v>
      </c>
      <c r="V150" s="155"/>
      <c r="W150" s="50">
        <f t="shared" si="39"/>
        <v>0</v>
      </c>
      <c r="X150" s="50">
        <f t="shared" si="40"/>
        <v>0</v>
      </c>
      <c r="Y150" s="31"/>
      <c r="Z150" s="22"/>
      <c r="AA150" s="37"/>
      <c r="AB150" s="31"/>
      <c r="AC150" s="50">
        <f t="shared" si="41"/>
        <v>0</v>
      </c>
      <c r="AD150" s="50">
        <f t="shared" si="42"/>
        <v>0</v>
      </c>
      <c r="AE150" s="50">
        <f t="shared" si="43"/>
        <v>0</v>
      </c>
      <c r="AF150" s="50">
        <f t="shared" si="44"/>
        <v>0</v>
      </c>
      <c r="AG150" s="50">
        <f t="shared" si="45"/>
        <v>0</v>
      </c>
      <c r="AH150" s="50">
        <f t="shared" si="46"/>
        <v>0</v>
      </c>
      <c r="AI150" s="50">
        <f t="shared" si="47"/>
        <v>0</v>
      </c>
      <c r="AJ150" s="50">
        <f t="shared" si="48"/>
        <v>0</v>
      </c>
      <c r="AK150" s="51">
        <f t="shared" si="49"/>
        <v>0</v>
      </c>
      <c r="AL150" s="37" t="str">
        <f t="shared" si="50"/>
        <v>Er ontbreken nog enkele gegevens!</v>
      </c>
      <c r="AM150" s="11"/>
      <c r="AN150" s="98">
        <f t="shared" si="51"/>
        <v>0</v>
      </c>
      <c r="AV150" s="20">
        <f t="shared" si="52"/>
        <v>0</v>
      </c>
      <c r="AW150" s="11"/>
    </row>
    <row r="151" spans="1:49" ht="15.75" customHeight="1" x14ac:dyDescent="0.2">
      <c r="A151" s="45">
        <f>SUM($AV$12:AV151)</f>
        <v>0</v>
      </c>
      <c r="B151" s="119"/>
      <c r="C151" s="52"/>
      <c r="D151" s="52"/>
      <c r="E151" s="52"/>
      <c r="F151" s="53"/>
      <c r="G151" s="52"/>
      <c r="H151" s="52"/>
      <c r="I151" s="52"/>
      <c r="J151" s="54"/>
      <c r="K151" s="46"/>
      <c r="L151" s="156">
        <f>IF(K151=Organisatie!$E$20,1,0)</f>
        <v>0</v>
      </c>
      <c r="M151" s="156">
        <f>IF(K151=Organisatie!$D$21,1,0)</f>
        <v>0</v>
      </c>
      <c r="N151" s="156">
        <f>IF(K151=Organisatie!$D$22,1,0)</f>
        <v>0</v>
      </c>
      <c r="O151" s="156">
        <f>IF(K151=Organisatie!$D$23,1,0)</f>
        <v>0</v>
      </c>
      <c r="P151" s="156">
        <f t="shared" si="53"/>
        <v>0</v>
      </c>
      <c r="Q151" s="157">
        <f t="shared" si="54"/>
        <v>0</v>
      </c>
      <c r="R151" s="152">
        <f t="shared" si="55"/>
        <v>0</v>
      </c>
      <c r="S151" s="127"/>
      <c r="T151" s="153">
        <f t="shared" si="56"/>
        <v>0</v>
      </c>
      <c r="U151" s="154">
        <f t="shared" si="57"/>
        <v>0</v>
      </c>
      <c r="V151" s="155"/>
      <c r="W151" s="50">
        <f t="shared" si="39"/>
        <v>0</v>
      </c>
      <c r="X151" s="50">
        <f t="shared" si="40"/>
        <v>0</v>
      </c>
      <c r="Y151" s="31"/>
      <c r="Z151" s="22"/>
      <c r="AA151" s="37"/>
      <c r="AB151" s="31"/>
      <c r="AC151" s="50">
        <f t="shared" si="41"/>
        <v>0</v>
      </c>
      <c r="AD151" s="50">
        <f t="shared" si="42"/>
        <v>0</v>
      </c>
      <c r="AE151" s="50">
        <f t="shared" si="43"/>
        <v>0</v>
      </c>
      <c r="AF151" s="50">
        <f t="shared" si="44"/>
        <v>0</v>
      </c>
      <c r="AG151" s="50">
        <f t="shared" si="45"/>
        <v>0</v>
      </c>
      <c r="AH151" s="50">
        <f t="shared" si="46"/>
        <v>0</v>
      </c>
      <c r="AI151" s="50">
        <f t="shared" si="47"/>
        <v>0</v>
      </c>
      <c r="AJ151" s="50">
        <f t="shared" si="48"/>
        <v>0</v>
      </c>
      <c r="AK151" s="51">
        <f t="shared" si="49"/>
        <v>0</v>
      </c>
      <c r="AL151" s="37" t="str">
        <f t="shared" si="50"/>
        <v>Er ontbreken nog enkele gegevens!</v>
      </c>
      <c r="AM151" s="11"/>
      <c r="AN151" s="98">
        <f t="shared" si="51"/>
        <v>0</v>
      </c>
      <c r="AV151" s="20">
        <f t="shared" si="52"/>
        <v>0</v>
      </c>
      <c r="AW151" s="11"/>
    </row>
    <row r="152" spans="1:49" ht="15.75" customHeight="1" x14ac:dyDescent="0.2">
      <c r="A152" s="45">
        <f>SUM($AV$12:AV152)</f>
        <v>0</v>
      </c>
      <c r="B152" s="119"/>
      <c r="C152" s="52"/>
      <c r="D152" s="52"/>
      <c r="E152" s="52"/>
      <c r="F152" s="53"/>
      <c r="G152" s="52"/>
      <c r="H152" s="52"/>
      <c r="I152" s="52"/>
      <c r="J152" s="54"/>
      <c r="K152" s="46"/>
      <c r="L152" s="156">
        <f>IF(K152=Organisatie!$E$20,1,0)</f>
        <v>0</v>
      </c>
      <c r="M152" s="156">
        <f>IF(K152=Organisatie!$D$21,1,0)</f>
        <v>0</v>
      </c>
      <c r="N152" s="156">
        <f>IF(K152=Organisatie!$D$22,1,0)</f>
        <v>0</v>
      </c>
      <c r="O152" s="156">
        <f>IF(K152=Organisatie!$D$23,1,0)</f>
        <v>0</v>
      </c>
      <c r="P152" s="156">
        <f t="shared" si="53"/>
        <v>0</v>
      </c>
      <c r="Q152" s="157">
        <f t="shared" si="54"/>
        <v>0</v>
      </c>
      <c r="R152" s="152">
        <f t="shared" si="55"/>
        <v>0</v>
      </c>
      <c r="S152" s="127"/>
      <c r="T152" s="153">
        <f t="shared" si="56"/>
        <v>0</v>
      </c>
      <c r="U152" s="154">
        <f t="shared" si="57"/>
        <v>0</v>
      </c>
      <c r="V152" s="155"/>
      <c r="W152" s="50">
        <f t="shared" si="39"/>
        <v>0</v>
      </c>
      <c r="X152" s="50">
        <f t="shared" si="40"/>
        <v>0</v>
      </c>
      <c r="Y152" s="31"/>
      <c r="Z152" s="22"/>
      <c r="AA152" s="37"/>
      <c r="AB152" s="31"/>
      <c r="AC152" s="50">
        <f t="shared" si="41"/>
        <v>0</v>
      </c>
      <c r="AD152" s="50">
        <f t="shared" si="42"/>
        <v>0</v>
      </c>
      <c r="AE152" s="50">
        <f t="shared" si="43"/>
        <v>0</v>
      </c>
      <c r="AF152" s="50">
        <f t="shared" si="44"/>
        <v>0</v>
      </c>
      <c r="AG152" s="50">
        <f t="shared" si="45"/>
        <v>0</v>
      </c>
      <c r="AH152" s="50">
        <f t="shared" si="46"/>
        <v>0</v>
      </c>
      <c r="AI152" s="50">
        <f t="shared" si="47"/>
        <v>0</v>
      </c>
      <c r="AJ152" s="50">
        <f t="shared" si="48"/>
        <v>0</v>
      </c>
      <c r="AK152" s="51">
        <f t="shared" si="49"/>
        <v>0</v>
      </c>
      <c r="AL152" s="37" t="str">
        <f t="shared" si="50"/>
        <v>Er ontbreken nog enkele gegevens!</v>
      </c>
      <c r="AM152" s="11"/>
      <c r="AN152" s="98">
        <f t="shared" si="51"/>
        <v>0</v>
      </c>
      <c r="AV152" s="20">
        <f t="shared" si="52"/>
        <v>0</v>
      </c>
      <c r="AW152" s="11"/>
    </row>
    <row r="153" spans="1:49" ht="15.75" customHeight="1" x14ac:dyDescent="0.2">
      <c r="A153" s="45">
        <f>SUM($AV$12:AV153)</f>
        <v>0</v>
      </c>
      <c r="B153" s="119"/>
      <c r="C153" s="52"/>
      <c r="D153" s="52"/>
      <c r="E153" s="52"/>
      <c r="F153" s="53"/>
      <c r="G153" s="52"/>
      <c r="H153" s="52"/>
      <c r="I153" s="52"/>
      <c r="J153" s="54"/>
      <c r="K153" s="46"/>
      <c r="L153" s="156">
        <f>IF(K153=Organisatie!$E$20,1,0)</f>
        <v>0</v>
      </c>
      <c r="M153" s="156">
        <f>IF(K153=Organisatie!$D$21,1,0)</f>
        <v>0</v>
      </c>
      <c r="N153" s="156">
        <f>IF(K153=Organisatie!$D$22,1,0)</f>
        <v>0</v>
      </c>
      <c r="O153" s="156">
        <f>IF(K153=Organisatie!$D$23,1,0)</f>
        <v>0</v>
      </c>
      <c r="P153" s="156">
        <f t="shared" si="53"/>
        <v>0</v>
      </c>
      <c r="Q153" s="157">
        <f t="shared" si="54"/>
        <v>0</v>
      </c>
      <c r="R153" s="152">
        <f t="shared" si="55"/>
        <v>0</v>
      </c>
      <c r="S153" s="127"/>
      <c r="T153" s="153">
        <f t="shared" si="56"/>
        <v>0</v>
      </c>
      <c r="U153" s="154">
        <f t="shared" si="57"/>
        <v>0</v>
      </c>
      <c r="V153" s="155"/>
      <c r="W153" s="50">
        <f t="shared" si="39"/>
        <v>0</v>
      </c>
      <c r="X153" s="50">
        <f t="shared" si="40"/>
        <v>0</v>
      </c>
      <c r="Y153" s="57"/>
      <c r="Z153" s="22"/>
      <c r="AA153" s="37"/>
      <c r="AB153" s="31"/>
      <c r="AC153" s="50">
        <f t="shared" si="41"/>
        <v>0</v>
      </c>
      <c r="AD153" s="50">
        <f t="shared" si="42"/>
        <v>0</v>
      </c>
      <c r="AE153" s="50">
        <f t="shared" si="43"/>
        <v>0</v>
      </c>
      <c r="AF153" s="50">
        <f t="shared" si="44"/>
        <v>0</v>
      </c>
      <c r="AG153" s="50">
        <f t="shared" si="45"/>
        <v>0</v>
      </c>
      <c r="AH153" s="50">
        <f t="shared" si="46"/>
        <v>0</v>
      </c>
      <c r="AI153" s="50">
        <f t="shared" si="47"/>
        <v>0</v>
      </c>
      <c r="AJ153" s="50">
        <f t="shared" si="48"/>
        <v>0</v>
      </c>
      <c r="AK153" s="51">
        <f t="shared" si="49"/>
        <v>0</v>
      </c>
      <c r="AL153" s="37" t="str">
        <f t="shared" si="50"/>
        <v>Er ontbreken nog enkele gegevens!</v>
      </c>
      <c r="AM153" s="11"/>
      <c r="AN153" s="98">
        <f t="shared" si="51"/>
        <v>0</v>
      </c>
      <c r="AV153" s="20">
        <f t="shared" si="52"/>
        <v>0</v>
      </c>
      <c r="AW153" s="11"/>
    </row>
    <row r="154" spans="1:49" ht="15.75" customHeight="1" x14ac:dyDescent="0.2">
      <c r="A154" s="45">
        <f>SUM($AV$12:AV154)</f>
        <v>0</v>
      </c>
      <c r="B154" s="119"/>
      <c r="C154" s="52"/>
      <c r="D154" s="52"/>
      <c r="E154" s="52"/>
      <c r="F154" s="53"/>
      <c r="G154" s="52"/>
      <c r="H154" s="52"/>
      <c r="I154" s="52"/>
      <c r="J154" s="54"/>
      <c r="K154" s="46"/>
      <c r="L154" s="156">
        <f>IF(K154=Organisatie!$E$20,1,0)</f>
        <v>0</v>
      </c>
      <c r="M154" s="156">
        <f>IF(K154=Organisatie!$D$21,1,0)</f>
        <v>0</v>
      </c>
      <c r="N154" s="156">
        <f>IF(K154=Organisatie!$D$22,1,0)</f>
        <v>0</v>
      </c>
      <c r="O154" s="156">
        <f>IF(K154=Organisatie!$D$23,1,0)</f>
        <v>0</v>
      </c>
      <c r="P154" s="156">
        <f t="shared" si="53"/>
        <v>0</v>
      </c>
      <c r="Q154" s="157">
        <f t="shared" si="54"/>
        <v>0</v>
      </c>
      <c r="R154" s="152">
        <f t="shared" si="55"/>
        <v>0</v>
      </c>
      <c r="S154" s="127"/>
      <c r="T154" s="153">
        <f t="shared" si="56"/>
        <v>0</v>
      </c>
      <c r="U154" s="154">
        <f t="shared" si="57"/>
        <v>0</v>
      </c>
      <c r="V154" s="155"/>
      <c r="W154" s="50">
        <f t="shared" si="39"/>
        <v>0</v>
      </c>
      <c r="X154" s="50">
        <f t="shared" si="40"/>
        <v>0</v>
      </c>
      <c r="Y154" s="31"/>
      <c r="Z154" s="22"/>
      <c r="AA154" s="37"/>
      <c r="AB154" s="31"/>
      <c r="AC154" s="50">
        <f t="shared" si="41"/>
        <v>0</v>
      </c>
      <c r="AD154" s="50">
        <f t="shared" si="42"/>
        <v>0</v>
      </c>
      <c r="AE154" s="50">
        <f t="shared" si="43"/>
        <v>0</v>
      </c>
      <c r="AF154" s="50">
        <f t="shared" si="44"/>
        <v>0</v>
      </c>
      <c r="AG154" s="50">
        <f t="shared" si="45"/>
        <v>0</v>
      </c>
      <c r="AH154" s="50">
        <f t="shared" si="46"/>
        <v>0</v>
      </c>
      <c r="AI154" s="50">
        <f t="shared" si="47"/>
        <v>0</v>
      </c>
      <c r="AJ154" s="50">
        <f t="shared" si="48"/>
        <v>0</v>
      </c>
      <c r="AK154" s="51">
        <f t="shared" si="49"/>
        <v>0</v>
      </c>
      <c r="AL154" s="37" t="str">
        <f t="shared" si="50"/>
        <v>Er ontbreken nog enkele gegevens!</v>
      </c>
      <c r="AM154" s="11"/>
      <c r="AN154" s="98">
        <f t="shared" si="51"/>
        <v>0</v>
      </c>
      <c r="AV154" s="20">
        <f t="shared" si="52"/>
        <v>0</v>
      </c>
      <c r="AW154" s="11"/>
    </row>
    <row r="155" spans="1:49" ht="15.75" customHeight="1" x14ac:dyDescent="0.2">
      <c r="A155" s="45">
        <f>SUM($AV$12:AV155)</f>
        <v>0</v>
      </c>
      <c r="B155" s="119"/>
      <c r="C155" s="52"/>
      <c r="D155" s="52"/>
      <c r="E155" s="52"/>
      <c r="F155" s="53"/>
      <c r="G155" s="52"/>
      <c r="H155" s="52"/>
      <c r="I155" s="52"/>
      <c r="J155" s="54"/>
      <c r="K155" s="46"/>
      <c r="L155" s="156">
        <f>IF(K155=Organisatie!$E$20,1,0)</f>
        <v>0</v>
      </c>
      <c r="M155" s="156">
        <f>IF(K155=Organisatie!$D$21,1,0)</f>
        <v>0</v>
      </c>
      <c r="N155" s="156">
        <f>IF(K155=Organisatie!$D$22,1,0)</f>
        <v>0</v>
      </c>
      <c r="O155" s="156">
        <f>IF(K155=Organisatie!$D$23,1,0)</f>
        <v>0</v>
      </c>
      <c r="P155" s="156">
        <f t="shared" si="53"/>
        <v>0</v>
      </c>
      <c r="Q155" s="157">
        <f t="shared" si="54"/>
        <v>0</v>
      </c>
      <c r="R155" s="152">
        <f t="shared" si="55"/>
        <v>0</v>
      </c>
      <c r="S155" s="127"/>
      <c r="T155" s="153">
        <f t="shared" si="56"/>
        <v>0</v>
      </c>
      <c r="U155" s="154">
        <f t="shared" si="57"/>
        <v>0</v>
      </c>
      <c r="V155" s="155"/>
      <c r="W155" s="50">
        <f t="shared" si="39"/>
        <v>0</v>
      </c>
      <c r="X155" s="50">
        <f t="shared" si="40"/>
        <v>0</v>
      </c>
      <c r="Y155" s="31"/>
      <c r="Z155" s="22"/>
      <c r="AA155" s="37"/>
      <c r="AB155" s="31"/>
      <c r="AC155" s="50">
        <f t="shared" si="41"/>
        <v>0</v>
      </c>
      <c r="AD155" s="50">
        <f t="shared" si="42"/>
        <v>0</v>
      </c>
      <c r="AE155" s="50">
        <f t="shared" si="43"/>
        <v>0</v>
      </c>
      <c r="AF155" s="50">
        <f t="shared" si="44"/>
        <v>0</v>
      </c>
      <c r="AG155" s="50">
        <f t="shared" si="45"/>
        <v>0</v>
      </c>
      <c r="AH155" s="50">
        <f t="shared" si="46"/>
        <v>0</v>
      </c>
      <c r="AI155" s="50">
        <f t="shared" si="47"/>
        <v>0</v>
      </c>
      <c r="AJ155" s="50">
        <f t="shared" si="48"/>
        <v>0</v>
      </c>
      <c r="AK155" s="51">
        <f t="shared" si="49"/>
        <v>0</v>
      </c>
      <c r="AL155" s="37" t="str">
        <f t="shared" si="50"/>
        <v>Er ontbreken nog enkele gegevens!</v>
      </c>
      <c r="AM155" s="11"/>
      <c r="AN155" s="98">
        <f t="shared" si="51"/>
        <v>0</v>
      </c>
      <c r="AV155" s="20">
        <f t="shared" si="52"/>
        <v>0</v>
      </c>
      <c r="AW155" s="11"/>
    </row>
    <row r="156" spans="1:49" ht="15.75" customHeight="1" x14ac:dyDescent="0.2">
      <c r="A156" s="45">
        <f>SUM($AV$12:AV156)</f>
        <v>0</v>
      </c>
      <c r="B156" s="119"/>
      <c r="C156" s="52"/>
      <c r="D156" s="52"/>
      <c r="E156" s="52"/>
      <c r="F156" s="53"/>
      <c r="G156" s="52"/>
      <c r="H156" s="52"/>
      <c r="I156" s="52"/>
      <c r="J156" s="54"/>
      <c r="K156" s="46"/>
      <c r="L156" s="156">
        <f>IF(K156=Organisatie!$E$20,1,0)</f>
        <v>0</v>
      </c>
      <c r="M156" s="156">
        <f>IF(K156=Organisatie!$D$21,1,0)</f>
        <v>0</v>
      </c>
      <c r="N156" s="156">
        <f>IF(K156=Organisatie!$D$22,1,0)</f>
        <v>0</v>
      </c>
      <c r="O156" s="156">
        <f>IF(K156=Organisatie!$D$23,1,0)</f>
        <v>0</v>
      </c>
      <c r="P156" s="156">
        <f t="shared" si="53"/>
        <v>0</v>
      </c>
      <c r="Q156" s="157">
        <f t="shared" si="54"/>
        <v>0</v>
      </c>
      <c r="R156" s="152">
        <f t="shared" si="55"/>
        <v>0</v>
      </c>
      <c r="S156" s="127"/>
      <c r="T156" s="153">
        <f t="shared" si="56"/>
        <v>0</v>
      </c>
      <c r="U156" s="154">
        <f t="shared" si="57"/>
        <v>0</v>
      </c>
      <c r="V156" s="155"/>
      <c r="W156" s="50">
        <f t="shared" si="39"/>
        <v>0</v>
      </c>
      <c r="X156" s="50">
        <f t="shared" si="40"/>
        <v>0</v>
      </c>
      <c r="Y156" s="31"/>
      <c r="Z156" s="22"/>
      <c r="AA156" s="37"/>
      <c r="AB156" s="31"/>
      <c r="AC156" s="50">
        <f t="shared" si="41"/>
        <v>0</v>
      </c>
      <c r="AD156" s="50">
        <f t="shared" si="42"/>
        <v>0</v>
      </c>
      <c r="AE156" s="50">
        <f t="shared" si="43"/>
        <v>0</v>
      </c>
      <c r="AF156" s="50">
        <f t="shared" si="44"/>
        <v>0</v>
      </c>
      <c r="AG156" s="50">
        <f t="shared" si="45"/>
        <v>0</v>
      </c>
      <c r="AH156" s="50">
        <f t="shared" si="46"/>
        <v>0</v>
      </c>
      <c r="AI156" s="50">
        <f t="shared" si="47"/>
        <v>0</v>
      </c>
      <c r="AJ156" s="50">
        <f t="shared" si="48"/>
        <v>0</v>
      </c>
      <c r="AK156" s="51">
        <f t="shared" si="49"/>
        <v>0</v>
      </c>
      <c r="AL156" s="37" t="str">
        <f t="shared" si="50"/>
        <v>Er ontbreken nog enkele gegevens!</v>
      </c>
      <c r="AM156" s="11"/>
      <c r="AN156" s="98">
        <f t="shared" si="51"/>
        <v>0</v>
      </c>
      <c r="AV156" s="20">
        <f t="shared" si="52"/>
        <v>0</v>
      </c>
      <c r="AW156" s="11"/>
    </row>
    <row r="157" spans="1:49" ht="15.75" customHeight="1" x14ac:dyDescent="0.2">
      <c r="A157" s="45">
        <f>SUM($AV$12:AV157)</f>
        <v>0</v>
      </c>
      <c r="B157" s="119"/>
      <c r="C157" s="52"/>
      <c r="D157" s="52"/>
      <c r="E157" s="52"/>
      <c r="F157" s="53"/>
      <c r="G157" s="52"/>
      <c r="H157" s="52"/>
      <c r="I157" s="52"/>
      <c r="J157" s="54"/>
      <c r="K157" s="46"/>
      <c r="L157" s="156">
        <f>IF(K157=Organisatie!$E$20,1,0)</f>
        <v>0</v>
      </c>
      <c r="M157" s="156">
        <f>IF(K157=Organisatie!$D$21,1,0)</f>
        <v>0</v>
      </c>
      <c r="N157" s="156">
        <f>IF(K157=Organisatie!$D$22,1,0)</f>
        <v>0</v>
      </c>
      <c r="O157" s="156">
        <f>IF(K157=Organisatie!$D$23,1,0)</f>
        <v>0</v>
      </c>
      <c r="P157" s="156">
        <f t="shared" si="53"/>
        <v>0</v>
      </c>
      <c r="Q157" s="157">
        <f t="shared" si="54"/>
        <v>0</v>
      </c>
      <c r="R157" s="152">
        <f t="shared" si="55"/>
        <v>0</v>
      </c>
      <c r="S157" s="127"/>
      <c r="T157" s="153">
        <f t="shared" si="56"/>
        <v>0</v>
      </c>
      <c r="U157" s="154">
        <f t="shared" si="57"/>
        <v>0</v>
      </c>
      <c r="V157" s="155"/>
      <c r="W157" s="50">
        <f t="shared" si="39"/>
        <v>0</v>
      </c>
      <c r="X157" s="50">
        <f t="shared" si="40"/>
        <v>0</v>
      </c>
      <c r="Y157" s="31"/>
      <c r="Z157" s="22"/>
      <c r="AA157" s="37"/>
      <c r="AB157" s="31"/>
      <c r="AC157" s="50">
        <f t="shared" si="41"/>
        <v>0</v>
      </c>
      <c r="AD157" s="50">
        <f t="shared" si="42"/>
        <v>0</v>
      </c>
      <c r="AE157" s="50">
        <f t="shared" si="43"/>
        <v>0</v>
      </c>
      <c r="AF157" s="50">
        <f t="shared" si="44"/>
        <v>0</v>
      </c>
      <c r="AG157" s="50">
        <f t="shared" si="45"/>
        <v>0</v>
      </c>
      <c r="AH157" s="50">
        <f t="shared" si="46"/>
        <v>0</v>
      </c>
      <c r="AI157" s="50">
        <f t="shared" si="47"/>
        <v>0</v>
      </c>
      <c r="AJ157" s="50">
        <f t="shared" si="48"/>
        <v>0</v>
      </c>
      <c r="AK157" s="51">
        <f t="shared" si="49"/>
        <v>0</v>
      </c>
      <c r="AL157" s="37" t="str">
        <f t="shared" si="50"/>
        <v>Er ontbreken nog enkele gegevens!</v>
      </c>
      <c r="AM157" s="11"/>
      <c r="AN157" s="98">
        <f t="shared" si="51"/>
        <v>0</v>
      </c>
      <c r="AV157" s="20">
        <f t="shared" si="52"/>
        <v>0</v>
      </c>
      <c r="AW157" s="11"/>
    </row>
    <row r="158" spans="1:49" ht="15.75" customHeight="1" x14ac:dyDescent="0.2">
      <c r="A158" s="45">
        <f>SUM($AV$12:AV158)</f>
        <v>0</v>
      </c>
      <c r="B158" s="119"/>
      <c r="C158" s="52"/>
      <c r="D158" s="52"/>
      <c r="E158" s="52"/>
      <c r="F158" s="53"/>
      <c r="G158" s="52"/>
      <c r="H158" s="52"/>
      <c r="I158" s="52"/>
      <c r="J158" s="54"/>
      <c r="K158" s="46"/>
      <c r="L158" s="156">
        <f>IF(K158=Organisatie!$E$20,1,0)</f>
        <v>0</v>
      </c>
      <c r="M158" s="156">
        <f>IF(K158=Organisatie!$D$21,1,0)</f>
        <v>0</v>
      </c>
      <c r="N158" s="156">
        <f>IF(K158=Organisatie!$D$22,1,0)</f>
        <v>0</v>
      </c>
      <c r="O158" s="156">
        <f>IF(K158=Organisatie!$D$23,1,0)</f>
        <v>0</v>
      </c>
      <c r="P158" s="156">
        <f t="shared" si="53"/>
        <v>0</v>
      </c>
      <c r="Q158" s="157">
        <f t="shared" si="54"/>
        <v>0</v>
      </c>
      <c r="R158" s="152">
        <f t="shared" si="55"/>
        <v>0</v>
      </c>
      <c r="S158" s="127"/>
      <c r="T158" s="153">
        <f t="shared" si="56"/>
        <v>0</v>
      </c>
      <c r="U158" s="154">
        <f t="shared" si="57"/>
        <v>0</v>
      </c>
      <c r="V158" s="155"/>
      <c r="W158" s="50">
        <f t="shared" si="39"/>
        <v>0</v>
      </c>
      <c r="X158" s="50">
        <f t="shared" si="40"/>
        <v>0</v>
      </c>
      <c r="Y158" s="31"/>
      <c r="Z158" s="22"/>
      <c r="AA158" s="37"/>
      <c r="AB158" s="31"/>
      <c r="AC158" s="50">
        <f t="shared" si="41"/>
        <v>0</v>
      </c>
      <c r="AD158" s="50">
        <f t="shared" si="42"/>
        <v>0</v>
      </c>
      <c r="AE158" s="50">
        <f t="shared" si="43"/>
        <v>0</v>
      </c>
      <c r="AF158" s="50">
        <f t="shared" si="44"/>
        <v>0</v>
      </c>
      <c r="AG158" s="50">
        <f t="shared" si="45"/>
        <v>0</v>
      </c>
      <c r="AH158" s="50">
        <f t="shared" si="46"/>
        <v>0</v>
      </c>
      <c r="AI158" s="50">
        <f t="shared" si="47"/>
        <v>0</v>
      </c>
      <c r="AJ158" s="50">
        <f t="shared" si="48"/>
        <v>0</v>
      </c>
      <c r="AK158" s="51">
        <f t="shared" si="49"/>
        <v>0</v>
      </c>
      <c r="AL158" s="37" t="str">
        <f t="shared" si="50"/>
        <v>Er ontbreken nog enkele gegevens!</v>
      </c>
      <c r="AM158" s="11"/>
      <c r="AN158" s="98">
        <f t="shared" si="51"/>
        <v>0</v>
      </c>
      <c r="AV158" s="20">
        <f t="shared" si="52"/>
        <v>0</v>
      </c>
      <c r="AW158" s="11"/>
    </row>
    <row r="159" spans="1:49" ht="15.75" customHeight="1" x14ac:dyDescent="0.2">
      <c r="A159" s="45">
        <f>SUM($AV$12:AV159)</f>
        <v>0</v>
      </c>
      <c r="B159" s="119"/>
      <c r="C159" s="52"/>
      <c r="D159" s="52"/>
      <c r="E159" s="52"/>
      <c r="F159" s="53"/>
      <c r="G159" s="52"/>
      <c r="H159" s="52"/>
      <c r="I159" s="52"/>
      <c r="J159" s="54"/>
      <c r="K159" s="46"/>
      <c r="L159" s="156">
        <f>IF(K159=Organisatie!$E$20,1,0)</f>
        <v>0</v>
      </c>
      <c r="M159" s="156">
        <f>IF(K159=Organisatie!$D$21,1,0)</f>
        <v>0</v>
      </c>
      <c r="N159" s="156">
        <f>IF(K159=Organisatie!$D$22,1,0)</f>
        <v>0</v>
      </c>
      <c r="O159" s="156">
        <f>IF(K159=Organisatie!$D$23,1,0)</f>
        <v>0</v>
      </c>
      <c r="P159" s="156">
        <f t="shared" si="53"/>
        <v>0</v>
      </c>
      <c r="Q159" s="157">
        <f t="shared" si="54"/>
        <v>0</v>
      </c>
      <c r="R159" s="152">
        <f t="shared" si="55"/>
        <v>0</v>
      </c>
      <c r="S159" s="127"/>
      <c r="T159" s="153">
        <f t="shared" si="56"/>
        <v>0</v>
      </c>
      <c r="U159" s="154">
        <f t="shared" si="57"/>
        <v>0</v>
      </c>
      <c r="V159" s="155"/>
      <c r="W159" s="50">
        <f t="shared" si="39"/>
        <v>0</v>
      </c>
      <c r="X159" s="50">
        <f t="shared" si="40"/>
        <v>0</v>
      </c>
      <c r="Y159" s="31"/>
      <c r="Z159" s="22"/>
      <c r="AA159" s="37"/>
      <c r="AB159" s="31"/>
      <c r="AC159" s="50">
        <f t="shared" si="41"/>
        <v>0</v>
      </c>
      <c r="AD159" s="50">
        <f t="shared" si="42"/>
        <v>0</v>
      </c>
      <c r="AE159" s="50">
        <f t="shared" si="43"/>
        <v>0</v>
      </c>
      <c r="AF159" s="50">
        <f t="shared" si="44"/>
        <v>0</v>
      </c>
      <c r="AG159" s="50">
        <f t="shared" si="45"/>
        <v>0</v>
      </c>
      <c r="AH159" s="50">
        <f t="shared" si="46"/>
        <v>0</v>
      </c>
      <c r="AI159" s="50">
        <f t="shared" si="47"/>
        <v>0</v>
      </c>
      <c r="AJ159" s="50">
        <f t="shared" si="48"/>
        <v>0</v>
      </c>
      <c r="AK159" s="51">
        <f t="shared" si="49"/>
        <v>0</v>
      </c>
      <c r="AL159" s="37" t="str">
        <f t="shared" si="50"/>
        <v>Er ontbreken nog enkele gegevens!</v>
      </c>
      <c r="AM159" s="11"/>
      <c r="AN159" s="98">
        <f t="shared" si="51"/>
        <v>0</v>
      </c>
      <c r="AV159" s="20">
        <f t="shared" si="52"/>
        <v>0</v>
      </c>
      <c r="AW159" s="11"/>
    </row>
    <row r="160" spans="1:49" ht="15.75" customHeight="1" x14ac:dyDescent="0.2">
      <c r="A160" s="45">
        <f>SUM($AV$12:AV160)</f>
        <v>0</v>
      </c>
      <c r="B160" s="119"/>
      <c r="C160" s="52"/>
      <c r="D160" s="52"/>
      <c r="E160" s="52"/>
      <c r="F160" s="53"/>
      <c r="G160" s="52"/>
      <c r="H160" s="52"/>
      <c r="I160" s="52"/>
      <c r="J160" s="54"/>
      <c r="K160" s="46"/>
      <c r="L160" s="156">
        <f>IF(K160=Organisatie!$E$20,1,0)</f>
        <v>0</v>
      </c>
      <c r="M160" s="156">
        <f>IF(K160=Organisatie!$D$21,1,0)</f>
        <v>0</v>
      </c>
      <c r="N160" s="156">
        <f>IF(K160=Organisatie!$D$22,1,0)</f>
        <v>0</v>
      </c>
      <c r="O160" s="156">
        <f>IF(K160=Organisatie!$D$23,1,0)</f>
        <v>0</v>
      </c>
      <c r="P160" s="156">
        <f t="shared" si="53"/>
        <v>0</v>
      </c>
      <c r="Q160" s="157">
        <f t="shared" si="54"/>
        <v>0</v>
      </c>
      <c r="R160" s="152">
        <f t="shared" si="55"/>
        <v>0</v>
      </c>
      <c r="S160" s="127"/>
      <c r="T160" s="153">
        <f t="shared" si="56"/>
        <v>0</v>
      </c>
      <c r="U160" s="154">
        <f t="shared" si="57"/>
        <v>0</v>
      </c>
      <c r="V160" s="155"/>
      <c r="W160" s="50">
        <f t="shared" si="39"/>
        <v>0</v>
      </c>
      <c r="X160" s="50">
        <f t="shared" si="40"/>
        <v>0</v>
      </c>
      <c r="Y160" s="31"/>
      <c r="Z160" s="22"/>
      <c r="AA160" s="37"/>
      <c r="AB160" s="31"/>
      <c r="AC160" s="50">
        <f t="shared" si="41"/>
        <v>0</v>
      </c>
      <c r="AD160" s="50">
        <f t="shared" si="42"/>
        <v>0</v>
      </c>
      <c r="AE160" s="50">
        <f t="shared" si="43"/>
        <v>0</v>
      </c>
      <c r="AF160" s="50">
        <f t="shared" si="44"/>
        <v>0</v>
      </c>
      <c r="AG160" s="50">
        <f t="shared" si="45"/>
        <v>0</v>
      </c>
      <c r="AH160" s="50">
        <f t="shared" si="46"/>
        <v>0</v>
      </c>
      <c r="AI160" s="50">
        <f t="shared" si="47"/>
        <v>0</v>
      </c>
      <c r="AJ160" s="50">
        <f t="shared" si="48"/>
        <v>0</v>
      </c>
      <c r="AK160" s="51">
        <f t="shared" si="49"/>
        <v>0</v>
      </c>
      <c r="AL160" s="37" t="str">
        <f t="shared" si="50"/>
        <v>Er ontbreken nog enkele gegevens!</v>
      </c>
      <c r="AM160" s="11"/>
      <c r="AN160" s="98">
        <f t="shared" si="51"/>
        <v>0</v>
      </c>
      <c r="AV160" s="20">
        <f t="shared" si="52"/>
        <v>0</v>
      </c>
      <c r="AW160" s="11"/>
    </row>
    <row r="161" spans="1:49" ht="15.75" customHeight="1" x14ac:dyDescent="0.2">
      <c r="A161" s="45">
        <f>SUM($AV$12:AV161)</f>
        <v>0</v>
      </c>
      <c r="B161" s="119"/>
      <c r="C161" s="52"/>
      <c r="D161" s="52"/>
      <c r="E161" s="52"/>
      <c r="F161" s="53"/>
      <c r="G161" s="52"/>
      <c r="H161" s="52"/>
      <c r="I161" s="52"/>
      <c r="J161" s="54"/>
      <c r="K161" s="46"/>
      <c r="L161" s="156">
        <f>IF(K161=Organisatie!$E$20,1,0)</f>
        <v>0</v>
      </c>
      <c r="M161" s="156">
        <f>IF(K161=Organisatie!$D$21,1,0)</f>
        <v>0</v>
      </c>
      <c r="N161" s="156">
        <f>IF(K161=Organisatie!$D$22,1,0)</f>
        <v>0</v>
      </c>
      <c r="O161" s="156">
        <f>IF(K161=Organisatie!$D$23,1,0)</f>
        <v>0</v>
      </c>
      <c r="P161" s="156">
        <f t="shared" si="53"/>
        <v>0</v>
      </c>
      <c r="Q161" s="157">
        <f t="shared" si="54"/>
        <v>0</v>
      </c>
      <c r="R161" s="152">
        <f t="shared" si="55"/>
        <v>0</v>
      </c>
      <c r="S161" s="127"/>
      <c r="T161" s="153">
        <f t="shared" si="56"/>
        <v>0</v>
      </c>
      <c r="U161" s="154">
        <f t="shared" si="57"/>
        <v>0</v>
      </c>
      <c r="V161" s="155"/>
      <c r="W161" s="50">
        <f t="shared" si="39"/>
        <v>0</v>
      </c>
      <c r="X161" s="50">
        <f t="shared" si="40"/>
        <v>0</v>
      </c>
      <c r="Y161" s="31"/>
      <c r="Z161" s="22"/>
      <c r="AA161" s="37"/>
      <c r="AB161" s="31"/>
      <c r="AC161" s="50">
        <f t="shared" si="41"/>
        <v>0</v>
      </c>
      <c r="AD161" s="50">
        <f t="shared" si="42"/>
        <v>0</v>
      </c>
      <c r="AE161" s="50">
        <f t="shared" si="43"/>
        <v>0</v>
      </c>
      <c r="AF161" s="50">
        <f t="shared" si="44"/>
        <v>0</v>
      </c>
      <c r="AG161" s="50">
        <f t="shared" si="45"/>
        <v>0</v>
      </c>
      <c r="AH161" s="50">
        <f t="shared" si="46"/>
        <v>0</v>
      </c>
      <c r="AI161" s="50">
        <f t="shared" si="47"/>
        <v>0</v>
      </c>
      <c r="AJ161" s="50">
        <f t="shared" si="48"/>
        <v>0</v>
      </c>
      <c r="AK161" s="51">
        <f t="shared" si="49"/>
        <v>0</v>
      </c>
      <c r="AL161" s="37" t="str">
        <f t="shared" si="50"/>
        <v>Er ontbreken nog enkele gegevens!</v>
      </c>
      <c r="AM161" s="11"/>
      <c r="AN161" s="98">
        <f t="shared" si="51"/>
        <v>0</v>
      </c>
      <c r="AV161" s="20">
        <f t="shared" si="52"/>
        <v>0</v>
      </c>
      <c r="AW161" s="11"/>
    </row>
    <row r="162" spans="1:49" ht="15.75" customHeight="1" x14ac:dyDescent="0.2">
      <c r="A162" s="45">
        <f>SUM($AV$12:AV162)</f>
        <v>0</v>
      </c>
      <c r="B162" s="119"/>
      <c r="C162" s="52"/>
      <c r="D162" s="52"/>
      <c r="E162" s="52"/>
      <c r="F162" s="53"/>
      <c r="G162" s="52"/>
      <c r="H162" s="52"/>
      <c r="I162" s="52"/>
      <c r="J162" s="54"/>
      <c r="K162" s="46"/>
      <c r="L162" s="156">
        <f>IF(K162=Organisatie!$E$20,1,0)</f>
        <v>0</v>
      </c>
      <c r="M162" s="156">
        <f>IF(K162=Organisatie!$D$21,1,0)</f>
        <v>0</v>
      </c>
      <c r="N162" s="156">
        <f>IF(K162=Organisatie!$D$22,1,0)</f>
        <v>0</v>
      </c>
      <c r="O162" s="156">
        <f>IF(K162=Organisatie!$D$23,1,0)</f>
        <v>0</v>
      </c>
      <c r="P162" s="156">
        <f t="shared" si="53"/>
        <v>0</v>
      </c>
      <c r="Q162" s="157">
        <f t="shared" si="54"/>
        <v>0</v>
      </c>
      <c r="R162" s="152">
        <f t="shared" si="55"/>
        <v>0</v>
      </c>
      <c r="S162" s="127"/>
      <c r="T162" s="153">
        <f t="shared" si="56"/>
        <v>0</v>
      </c>
      <c r="U162" s="154">
        <f t="shared" si="57"/>
        <v>0</v>
      </c>
      <c r="V162" s="155"/>
      <c r="W162" s="50">
        <f t="shared" si="39"/>
        <v>0</v>
      </c>
      <c r="X162" s="50">
        <f t="shared" si="40"/>
        <v>0</v>
      </c>
      <c r="Y162" s="31"/>
      <c r="Z162" s="22"/>
      <c r="AA162" s="37"/>
      <c r="AB162" s="31"/>
      <c r="AC162" s="50">
        <f t="shared" si="41"/>
        <v>0</v>
      </c>
      <c r="AD162" s="50">
        <f t="shared" si="42"/>
        <v>0</v>
      </c>
      <c r="AE162" s="50">
        <f t="shared" si="43"/>
        <v>0</v>
      </c>
      <c r="AF162" s="50">
        <f t="shared" si="44"/>
        <v>0</v>
      </c>
      <c r="AG162" s="50">
        <f t="shared" si="45"/>
        <v>0</v>
      </c>
      <c r="AH162" s="50">
        <f t="shared" si="46"/>
        <v>0</v>
      </c>
      <c r="AI162" s="50">
        <f t="shared" si="47"/>
        <v>0</v>
      </c>
      <c r="AJ162" s="50">
        <f t="shared" si="48"/>
        <v>0</v>
      </c>
      <c r="AK162" s="51">
        <f t="shared" si="49"/>
        <v>0</v>
      </c>
      <c r="AL162" s="37" t="str">
        <f t="shared" si="50"/>
        <v>Er ontbreken nog enkele gegevens!</v>
      </c>
      <c r="AM162" s="11"/>
      <c r="AN162" s="98">
        <f t="shared" si="51"/>
        <v>0</v>
      </c>
      <c r="AV162" s="20">
        <f t="shared" si="52"/>
        <v>0</v>
      </c>
      <c r="AW162" s="11"/>
    </row>
    <row r="163" spans="1:49" ht="15.75" customHeight="1" x14ac:dyDescent="0.2">
      <c r="A163" s="45">
        <f>SUM($AV$12:AV163)</f>
        <v>0</v>
      </c>
      <c r="B163" s="119"/>
      <c r="C163" s="52"/>
      <c r="D163" s="52"/>
      <c r="E163" s="52"/>
      <c r="F163" s="53"/>
      <c r="G163" s="52"/>
      <c r="H163" s="52"/>
      <c r="I163" s="52"/>
      <c r="J163" s="54"/>
      <c r="K163" s="46"/>
      <c r="L163" s="156">
        <f>IF(K163=Organisatie!$E$20,1,0)</f>
        <v>0</v>
      </c>
      <c r="M163" s="156">
        <f>IF(K163=Organisatie!$D$21,1,0)</f>
        <v>0</v>
      </c>
      <c r="N163" s="156">
        <f>IF(K163=Organisatie!$D$22,1,0)</f>
        <v>0</v>
      </c>
      <c r="O163" s="156">
        <f>IF(K163=Organisatie!$D$23,1,0)</f>
        <v>0</v>
      </c>
      <c r="P163" s="156">
        <f t="shared" si="53"/>
        <v>0</v>
      </c>
      <c r="Q163" s="157">
        <f t="shared" si="54"/>
        <v>0</v>
      </c>
      <c r="R163" s="152">
        <f t="shared" si="55"/>
        <v>0</v>
      </c>
      <c r="S163" s="127"/>
      <c r="T163" s="153">
        <f t="shared" si="56"/>
        <v>0</v>
      </c>
      <c r="U163" s="154">
        <f t="shared" si="57"/>
        <v>0</v>
      </c>
      <c r="V163" s="155"/>
      <c r="W163" s="50">
        <f t="shared" si="39"/>
        <v>0</v>
      </c>
      <c r="X163" s="50">
        <f t="shared" si="40"/>
        <v>0</v>
      </c>
      <c r="Y163" s="31"/>
      <c r="Z163" s="22"/>
      <c r="AA163" s="37"/>
      <c r="AB163" s="31"/>
      <c r="AC163" s="50">
        <f t="shared" si="41"/>
        <v>0</v>
      </c>
      <c r="AD163" s="50">
        <f t="shared" si="42"/>
        <v>0</v>
      </c>
      <c r="AE163" s="50">
        <f t="shared" si="43"/>
        <v>0</v>
      </c>
      <c r="AF163" s="50">
        <f t="shared" si="44"/>
        <v>0</v>
      </c>
      <c r="AG163" s="50">
        <f t="shared" si="45"/>
        <v>0</v>
      </c>
      <c r="AH163" s="50">
        <f t="shared" si="46"/>
        <v>0</v>
      </c>
      <c r="AI163" s="50">
        <f t="shared" si="47"/>
        <v>0</v>
      </c>
      <c r="AJ163" s="50">
        <f t="shared" si="48"/>
        <v>0</v>
      </c>
      <c r="AK163" s="51">
        <f t="shared" si="49"/>
        <v>0</v>
      </c>
      <c r="AL163" s="37" t="str">
        <f t="shared" si="50"/>
        <v>Er ontbreken nog enkele gegevens!</v>
      </c>
      <c r="AM163" s="11"/>
      <c r="AN163" s="98">
        <f t="shared" si="51"/>
        <v>0</v>
      </c>
      <c r="AV163" s="20">
        <f t="shared" si="52"/>
        <v>0</v>
      </c>
      <c r="AW163" s="11"/>
    </row>
    <row r="164" spans="1:49" ht="15.75" customHeight="1" x14ac:dyDescent="0.2">
      <c r="A164" s="45">
        <f>SUM($AV$12:AV164)</f>
        <v>0</v>
      </c>
      <c r="B164" s="119"/>
      <c r="C164" s="52"/>
      <c r="D164" s="52"/>
      <c r="E164" s="52"/>
      <c r="F164" s="53"/>
      <c r="G164" s="52"/>
      <c r="H164" s="52"/>
      <c r="I164" s="52"/>
      <c r="J164" s="54"/>
      <c r="K164" s="46"/>
      <c r="L164" s="156">
        <f>IF(K164=Organisatie!$E$20,1,0)</f>
        <v>0</v>
      </c>
      <c r="M164" s="156">
        <f>IF(K164=Organisatie!$D$21,1,0)</f>
        <v>0</v>
      </c>
      <c r="N164" s="156">
        <f>IF(K164=Organisatie!$D$22,1,0)</f>
        <v>0</v>
      </c>
      <c r="O164" s="156">
        <f>IF(K164=Organisatie!$D$23,1,0)</f>
        <v>0</v>
      </c>
      <c r="P164" s="156">
        <f t="shared" si="53"/>
        <v>0</v>
      </c>
      <c r="Q164" s="157">
        <f t="shared" si="54"/>
        <v>0</v>
      </c>
      <c r="R164" s="152">
        <f t="shared" si="55"/>
        <v>0</v>
      </c>
      <c r="S164" s="127"/>
      <c r="T164" s="153">
        <f t="shared" si="56"/>
        <v>0</v>
      </c>
      <c r="U164" s="154">
        <f t="shared" si="57"/>
        <v>0</v>
      </c>
      <c r="V164" s="155"/>
      <c r="W164" s="50">
        <f t="shared" si="39"/>
        <v>0</v>
      </c>
      <c r="X164" s="50">
        <f t="shared" si="40"/>
        <v>0</v>
      </c>
      <c r="Y164" s="31"/>
      <c r="Z164" s="22"/>
      <c r="AA164" s="37"/>
      <c r="AB164" s="31"/>
      <c r="AC164" s="50">
        <f t="shared" si="41"/>
        <v>0</v>
      </c>
      <c r="AD164" s="50">
        <f t="shared" si="42"/>
        <v>0</v>
      </c>
      <c r="AE164" s="50">
        <f t="shared" si="43"/>
        <v>0</v>
      </c>
      <c r="AF164" s="50">
        <f t="shared" si="44"/>
        <v>0</v>
      </c>
      <c r="AG164" s="50">
        <f t="shared" si="45"/>
        <v>0</v>
      </c>
      <c r="AH164" s="50">
        <f t="shared" si="46"/>
        <v>0</v>
      </c>
      <c r="AI164" s="50">
        <f t="shared" si="47"/>
        <v>0</v>
      </c>
      <c r="AJ164" s="50">
        <f t="shared" si="48"/>
        <v>0</v>
      </c>
      <c r="AK164" s="51">
        <f t="shared" si="49"/>
        <v>0</v>
      </c>
      <c r="AL164" s="37" t="str">
        <f t="shared" si="50"/>
        <v>Er ontbreken nog enkele gegevens!</v>
      </c>
      <c r="AM164" s="11"/>
      <c r="AN164" s="98">
        <f t="shared" si="51"/>
        <v>0</v>
      </c>
      <c r="AV164" s="20">
        <f t="shared" si="52"/>
        <v>0</v>
      </c>
      <c r="AW164" s="11"/>
    </row>
    <row r="165" spans="1:49" ht="15.75" customHeight="1" x14ac:dyDescent="0.2">
      <c r="A165" s="45">
        <f>SUM($AV$12:AV165)</f>
        <v>0</v>
      </c>
      <c r="B165" s="119"/>
      <c r="C165" s="52"/>
      <c r="D165" s="52"/>
      <c r="E165" s="52"/>
      <c r="F165" s="53"/>
      <c r="G165" s="52"/>
      <c r="H165" s="52"/>
      <c r="I165" s="52"/>
      <c r="J165" s="54"/>
      <c r="K165" s="46"/>
      <c r="L165" s="156">
        <f>IF(K165=Organisatie!$E$20,1,0)</f>
        <v>0</v>
      </c>
      <c r="M165" s="156">
        <f>IF(K165=Organisatie!$D$21,1,0)</f>
        <v>0</v>
      </c>
      <c r="N165" s="156">
        <f>IF(K165=Organisatie!$D$22,1,0)</f>
        <v>0</v>
      </c>
      <c r="O165" s="156">
        <f>IF(K165=Organisatie!$D$23,1,0)</f>
        <v>0</v>
      </c>
      <c r="P165" s="156">
        <f t="shared" si="53"/>
        <v>0</v>
      </c>
      <c r="Q165" s="157">
        <f t="shared" si="54"/>
        <v>0</v>
      </c>
      <c r="R165" s="152">
        <f t="shared" si="55"/>
        <v>0</v>
      </c>
      <c r="S165" s="127"/>
      <c r="T165" s="153">
        <f t="shared" si="56"/>
        <v>0</v>
      </c>
      <c r="U165" s="154">
        <f t="shared" si="57"/>
        <v>0</v>
      </c>
      <c r="V165" s="155"/>
      <c r="W165" s="50">
        <f t="shared" si="39"/>
        <v>0</v>
      </c>
      <c r="X165" s="50">
        <f t="shared" si="40"/>
        <v>0</v>
      </c>
      <c r="Y165" s="31"/>
      <c r="Z165" s="22"/>
      <c r="AA165" s="37"/>
      <c r="AB165" s="31"/>
      <c r="AC165" s="50">
        <f t="shared" si="41"/>
        <v>0</v>
      </c>
      <c r="AD165" s="50">
        <f t="shared" si="42"/>
        <v>0</v>
      </c>
      <c r="AE165" s="50">
        <f t="shared" si="43"/>
        <v>0</v>
      </c>
      <c r="AF165" s="50">
        <f t="shared" si="44"/>
        <v>0</v>
      </c>
      <c r="AG165" s="50">
        <f t="shared" si="45"/>
        <v>0</v>
      </c>
      <c r="AH165" s="50">
        <f t="shared" si="46"/>
        <v>0</v>
      </c>
      <c r="AI165" s="50">
        <f t="shared" si="47"/>
        <v>0</v>
      </c>
      <c r="AJ165" s="50">
        <f t="shared" si="48"/>
        <v>0</v>
      </c>
      <c r="AK165" s="51">
        <f t="shared" si="49"/>
        <v>0</v>
      </c>
      <c r="AL165" s="37" t="str">
        <f t="shared" si="50"/>
        <v>Er ontbreken nog enkele gegevens!</v>
      </c>
      <c r="AM165" s="11"/>
      <c r="AN165" s="98">
        <f t="shared" si="51"/>
        <v>0</v>
      </c>
      <c r="AV165" s="20">
        <f t="shared" si="52"/>
        <v>0</v>
      </c>
      <c r="AW165" s="11"/>
    </row>
    <row r="166" spans="1:49" ht="15.75" customHeight="1" x14ac:dyDescent="0.2">
      <c r="A166" s="45">
        <f>SUM($AV$12:AV166)</f>
        <v>0</v>
      </c>
      <c r="B166" s="119"/>
      <c r="C166" s="52"/>
      <c r="D166" s="52"/>
      <c r="E166" s="52"/>
      <c r="F166" s="53"/>
      <c r="G166" s="52"/>
      <c r="H166" s="52"/>
      <c r="I166" s="52"/>
      <c r="J166" s="54"/>
      <c r="K166" s="46"/>
      <c r="L166" s="156">
        <f>IF(K166=Organisatie!$E$20,1,0)</f>
        <v>0</v>
      </c>
      <c r="M166" s="156">
        <f>IF(K166=Organisatie!$D$21,1,0)</f>
        <v>0</v>
      </c>
      <c r="N166" s="156">
        <f>IF(K166=Organisatie!$D$22,1,0)</f>
        <v>0</v>
      </c>
      <c r="O166" s="156">
        <f>IF(K166=Organisatie!$D$23,1,0)</f>
        <v>0</v>
      </c>
      <c r="P166" s="156">
        <f t="shared" si="53"/>
        <v>0</v>
      </c>
      <c r="Q166" s="157">
        <f t="shared" si="54"/>
        <v>0</v>
      </c>
      <c r="R166" s="152">
        <f t="shared" si="55"/>
        <v>0</v>
      </c>
      <c r="S166" s="127"/>
      <c r="T166" s="153">
        <f t="shared" si="56"/>
        <v>0</v>
      </c>
      <c r="U166" s="154">
        <f t="shared" si="57"/>
        <v>0</v>
      </c>
      <c r="V166" s="155"/>
      <c r="W166" s="50">
        <f t="shared" si="39"/>
        <v>0</v>
      </c>
      <c r="X166" s="50">
        <f t="shared" si="40"/>
        <v>0</v>
      </c>
      <c r="Y166" s="31"/>
      <c r="Z166" s="22"/>
      <c r="AA166" s="37"/>
      <c r="AB166" s="31"/>
      <c r="AC166" s="50">
        <f t="shared" si="41"/>
        <v>0</v>
      </c>
      <c r="AD166" s="50">
        <f t="shared" si="42"/>
        <v>0</v>
      </c>
      <c r="AE166" s="50">
        <f t="shared" si="43"/>
        <v>0</v>
      </c>
      <c r="AF166" s="50">
        <f t="shared" si="44"/>
        <v>0</v>
      </c>
      <c r="AG166" s="50">
        <f t="shared" si="45"/>
        <v>0</v>
      </c>
      <c r="AH166" s="50">
        <f t="shared" si="46"/>
        <v>0</v>
      </c>
      <c r="AI166" s="50">
        <f t="shared" si="47"/>
        <v>0</v>
      </c>
      <c r="AJ166" s="50">
        <f t="shared" si="48"/>
        <v>0</v>
      </c>
      <c r="AK166" s="51">
        <f t="shared" si="49"/>
        <v>0</v>
      </c>
      <c r="AL166" s="37" t="str">
        <f t="shared" si="50"/>
        <v>Er ontbreken nog enkele gegevens!</v>
      </c>
      <c r="AM166" s="11"/>
      <c r="AN166" s="98">
        <f t="shared" si="51"/>
        <v>0</v>
      </c>
      <c r="AV166" s="20">
        <f t="shared" si="52"/>
        <v>0</v>
      </c>
      <c r="AW166" s="11"/>
    </row>
    <row r="167" spans="1:49" ht="15.75" customHeight="1" x14ac:dyDescent="0.2">
      <c r="A167" s="45">
        <f>SUM($AV$12:AV167)</f>
        <v>0</v>
      </c>
      <c r="B167" s="119"/>
      <c r="C167" s="52"/>
      <c r="D167" s="52"/>
      <c r="E167" s="52"/>
      <c r="F167" s="53"/>
      <c r="G167" s="52"/>
      <c r="H167" s="52"/>
      <c r="I167" s="52"/>
      <c r="J167" s="54"/>
      <c r="K167" s="46"/>
      <c r="L167" s="156">
        <f>IF(K167=Organisatie!$E$20,1,0)</f>
        <v>0</v>
      </c>
      <c r="M167" s="156">
        <f>IF(K167=Organisatie!$D$21,1,0)</f>
        <v>0</v>
      </c>
      <c r="N167" s="156">
        <f>IF(K167=Organisatie!$D$22,1,0)</f>
        <v>0</v>
      </c>
      <c r="O167" s="156">
        <f>IF(K167=Organisatie!$D$23,1,0)</f>
        <v>0</v>
      </c>
      <c r="P167" s="156">
        <f t="shared" si="53"/>
        <v>0</v>
      </c>
      <c r="Q167" s="157">
        <f t="shared" si="54"/>
        <v>0</v>
      </c>
      <c r="R167" s="152">
        <f t="shared" si="55"/>
        <v>0</v>
      </c>
      <c r="S167" s="127"/>
      <c r="T167" s="153">
        <f t="shared" si="56"/>
        <v>0</v>
      </c>
      <c r="U167" s="154">
        <f t="shared" si="57"/>
        <v>0</v>
      </c>
      <c r="V167" s="155"/>
      <c r="W167" s="50">
        <f t="shared" si="39"/>
        <v>0</v>
      </c>
      <c r="X167" s="50">
        <f t="shared" si="40"/>
        <v>0</v>
      </c>
      <c r="Y167" s="31"/>
      <c r="Z167" s="22"/>
      <c r="AA167" s="37"/>
      <c r="AB167" s="31"/>
      <c r="AC167" s="50">
        <f t="shared" si="41"/>
        <v>0</v>
      </c>
      <c r="AD167" s="50">
        <f t="shared" si="42"/>
        <v>0</v>
      </c>
      <c r="AE167" s="50">
        <f t="shared" si="43"/>
        <v>0</v>
      </c>
      <c r="AF167" s="50">
        <f t="shared" si="44"/>
        <v>0</v>
      </c>
      <c r="AG167" s="50">
        <f t="shared" si="45"/>
        <v>0</v>
      </c>
      <c r="AH167" s="50">
        <f t="shared" si="46"/>
        <v>0</v>
      </c>
      <c r="AI167" s="50">
        <f t="shared" si="47"/>
        <v>0</v>
      </c>
      <c r="AJ167" s="50">
        <f t="shared" si="48"/>
        <v>0</v>
      </c>
      <c r="AK167" s="51">
        <f t="shared" si="49"/>
        <v>0</v>
      </c>
      <c r="AL167" s="37" t="str">
        <f t="shared" si="50"/>
        <v>Er ontbreken nog enkele gegevens!</v>
      </c>
      <c r="AM167" s="11"/>
      <c r="AN167" s="98">
        <f t="shared" si="51"/>
        <v>0</v>
      </c>
      <c r="AV167" s="20">
        <f t="shared" si="52"/>
        <v>0</v>
      </c>
      <c r="AW167" s="11"/>
    </row>
    <row r="168" spans="1:49" ht="15.75" customHeight="1" x14ac:dyDescent="0.2">
      <c r="A168" s="45">
        <f>SUM($AV$12:AV168)</f>
        <v>0</v>
      </c>
      <c r="B168" s="119"/>
      <c r="C168" s="52"/>
      <c r="D168" s="52"/>
      <c r="E168" s="52"/>
      <c r="F168" s="53"/>
      <c r="G168" s="52"/>
      <c r="H168" s="52"/>
      <c r="I168" s="52"/>
      <c r="J168" s="54"/>
      <c r="K168" s="46"/>
      <c r="L168" s="156">
        <f>IF(K168=Organisatie!$E$20,1,0)</f>
        <v>0</v>
      </c>
      <c r="M168" s="156">
        <f>IF(K168=Organisatie!$D$21,1,0)</f>
        <v>0</v>
      </c>
      <c r="N168" s="156">
        <f>IF(K168=Organisatie!$D$22,1,0)</f>
        <v>0</v>
      </c>
      <c r="O168" s="156">
        <f>IF(K168=Organisatie!$D$23,1,0)</f>
        <v>0</v>
      </c>
      <c r="P168" s="156">
        <f t="shared" si="53"/>
        <v>0</v>
      </c>
      <c r="Q168" s="157">
        <f t="shared" si="54"/>
        <v>0</v>
      </c>
      <c r="R168" s="152">
        <f t="shared" si="55"/>
        <v>0</v>
      </c>
      <c r="S168" s="127"/>
      <c r="T168" s="153">
        <f t="shared" si="56"/>
        <v>0</v>
      </c>
      <c r="U168" s="154">
        <f t="shared" si="57"/>
        <v>0</v>
      </c>
      <c r="V168" s="155"/>
      <c r="W168" s="50">
        <f t="shared" si="39"/>
        <v>0</v>
      </c>
      <c r="X168" s="50">
        <f t="shared" si="40"/>
        <v>0</v>
      </c>
      <c r="Y168" s="31"/>
      <c r="Z168" s="22"/>
      <c r="AA168" s="37"/>
      <c r="AB168" s="31"/>
      <c r="AC168" s="50">
        <f t="shared" si="41"/>
        <v>0</v>
      </c>
      <c r="AD168" s="50">
        <f t="shared" si="42"/>
        <v>0</v>
      </c>
      <c r="AE168" s="50">
        <f t="shared" si="43"/>
        <v>0</v>
      </c>
      <c r="AF168" s="50">
        <f t="shared" si="44"/>
        <v>0</v>
      </c>
      <c r="AG168" s="50">
        <f t="shared" si="45"/>
        <v>0</v>
      </c>
      <c r="AH168" s="50">
        <f t="shared" si="46"/>
        <v>0</v>
      </c>
      <c r="AI168" s="50">
        <f t="shared" si="47"/>
        <v>0</v>
      </c>
      <c r="AJ168" s="50">
        <f t="shared" si="48"/>
        <v>0</v>
      </c>
      <c r="AK168" s="51">
        <f t="shared" si="49"/>
        <v>0</v>
      </c>
      <c r="AL168" s="37" t="str">
        <f t="shared" si="50"/>
        <v>Er ontbreken nog enkele gegevens!</v>
      </c>
      <c r="AM168" s="11"/>
      <c r="AN168" s="98">
        <f t="shared" si="51"/>
        <v>0</v>
      </c>
      <c r="AV168" s="20">
        <f t="shared" si="52"/>
        <v>0</v>
      </c>
      <c r="AW168" s="11"/>
    </row>
    <row r="169" spans="1:49" ht="15.75" customHeight="1" x14ac:dyDescent="0.2">
      <c r="A169" s="45">
        <f>SUM($AV$12:AV169)</f>
        <v>0</v>
      </c>
      <c r="B169" s="119"/>
      <c r="C169" s="52"/>
      <c r="D169" s="52"/>
      <c r="E169" s="52"/>
      <c r="F169" s="53"/>
      <c r="G169" s="52"/>
      <c r="H169" s="52"/>
      <c r="I169" s="52"/>
      <c r="J169" s="54"/>
      <c r="K169" s="46"/>
      <c r="L169" s="156">
        <f>IF(K169=Organisatie!$E$20,1,0)</f>
        <v>0</v>
      </c>
      <c r="M169" s="156">
        <f>IF(K169=Organisatie!$D$21,1,0)</f>
        <v>0</v>
      </c>
      <c r="N169" s="156">
        <f>IF(K169=Organisatie!$D$22,1,0)</f>
        <v>0</v>
      </c>
      <c r="O169" s="156">
        <f>IF(K169=Organisatie!$D$23,1,0)</f>
        <v>0</v>
      </c>
      <c r="P169" s="156">
        <f t="shared" si="53"/>
        <v>0</v>
      </c>
      <c r="Q169" s="157">
        <f t="shared" si="54"/>
        <v>0</v>
      </c>
      <c r="R169" s="152">
        <f t="shared" si="55"/>
        <v>0</v>
      </c>
      <c r="S169" s="127"/>
      <c r="T169" s="153">
        <f t="shared" si="56"/>
        <v>0</v>
      </c>
      <c r="U169" s="154">
        <f t="shared" si="57"/>
        <v>0</v>
      </c>
      <c r="V169" s="155"/>
      <c r="W169" s="50">
        <f t="shared" si="39"/>
        <v>0</v>
      </c>
      <c r="X169" s="50">
        <f t="shared" si="40"/>
        <v>0</v>
      </c>
      <c r="Y169" s="31"/>
      <c r="Z169" s="22"/>
      <c r="AA169" s="37"/>
      <c r="AB169" s="31"/>
      <c r="AC169" s="50">
        <f t="shared" si="41"/>
        <v>0</v>
      </c>
      <c r="AD169" s="50">
        <f t="shared" si="42"/>
        <v>0</v>
      </c>
      <c r="AE169" s="50">
        <f t="shared" si="43"/>
        <v>0</v>
      </c>
      <c r="AF169" s="50">
        <f t="shared" si="44"/>
        <v>0</v>
      </c>
      <c r="AG169" s="50">
        <f t="shared" si="45"/>
        <v>0</v>
      </c>
      <c r="AH169" s="50">
        <f t="shared" si="46"/>
        <v>0</v>
      </c>
      <c r="AI169" s="50">
        <f t="shared" si="47"/>
        <v>0</v>
      </c>
      <c r="AJ169" s="50">
        <f t="shared" si="48"/>
        <v>0</v>
      </c>
      <c r="AK169" s="51">
        <f t="shared" si="49"/>
        <v>0</v>
      </c>
      <c r="AL169" s="37" t="str">
        <f t="shared" si="50"/>
        <v>Er ontbreken nog enkele gegevens!</v>
      </c>
      <c r="AM169" s="11"/>
      <c r="AN169" s="98">
        <f t="shared" si="51"/>
        <v>0</v>
      </c>
      <c r="AV169" s="20">
        <f t="shared" si="52"/>
        <v>0</v>
      </c>
      <c r="AW169" s="11"/>
    </row>
    <row r="170" spans="1:49" ht="15.75" customHeight="1" x14ac:dyDescent="0.2">
      <c r="A170" s="45">
        <f>SUM($AV$12:AV170)</f>
        <v>0</v>
      </c>
      <c r="B170" s="119"/>
      <c r="C170" s="52"/>
      <c r="D170" s="52"/>
      <c r="E170" s="52"/>
      <c r="F170" s="53"/>
      <c r="G170" s="52"/>
      <c r="H170" s="52"/>
      <c r="I170" s="52"/>
      <c r="J170" s="54"/>
      <c r="K170" s="46"/>
      <c r="L170" s="156">
        <f>IF(K170=Organisatie!$E$20,1,0)</f>
        <v>0</v>
      </c>
      <c r="M170" s="156">
        <f>IF(K170=Organisatie!$D$21,1,0)</f>
        <v>0</v>
      </c>
      <c r="N170" s="156">
        <f>IF(K170=Organisatie!$D$22,1,0)</f>
        <v>0</v>
      </c>
      <c r="O170" s="156">
        <f>IF(K170=Organisatie!$D$23,1,0)</f>
        <v>0</v>
      </c>
      <c r="P170" s="156">
        <f t="shared" si="53"/>
        <v>0</v>
      </c>
      <c r="Q170" s="157">
        <f t="shared" si="54"/>
        <v>0</v>
      </c>
      <c r="R170" s="152">
        <f t="shared" si="55"/>
        <v>0</v>
      </c>
      <c r="S170" s="127"/>
      <c r="T170" s="153">
        <f t="shared" si="56"/>
        <v>0</v>
      </c>
      <c r="U170" s="154">
        <f t="shared" si="57"/>
        <v>0</v>
      </c>
      <c r="V170" s="155"/>
      <c r="W170" s="50">
        <f t="shared" si="39"/>
        <v>0</v>
      </c>
      <c r="X170" s="50">
        <f t="shared" si="40"/>
        <v>0</v>
      </c>
      <c r="Y170" s="31"/>
      <c r="Z170" s="22"/>
      <c r="AA170" s="37"/>
      <c r="AB170" s="31"/>
      <c r="AC170" s="50">
        <f t="shared" si="41"/>
        <v>0</v>
      </c>
      <c r="AD170" s="50">
        <f t="shared" si="42"/>
        <v>0</v>
      </c>
      <c r="AE170" s="50">
        <f t="shared" si="43"/>
        <v>0</v>
      </c>
      <c r="AF170" s="50">
        <f t="shared" si="44"/>
        <v>0</v>
      </c>
      <c r="AG170" s="50">
        <f t="shared" si="45"/>
        <v>0</v>
      </c>
      <c r="AH170" s="50">
        <f t="shared" si="46"/>
        <v>0</v>
      </c>
      <c r="AI170" s="50">
        <f t="shared" si="47"/>
        <v>0</v>
      </c>
      <c r="AJ170" s="50">
        <f t="shared" si="48"/>
        <v>0</v>
      </c>
      <c r="AK170" s="51">
        <f t="shared" si="49"/>
        <v>0</v>
      </c>
      <c r="AL170" s="37" t="str">
        <f t="shared" si="50"/>
        <v>Er ontbreken nog enkele gegevens!</v>
      </c>
      <c r="AM170" s="11"/>
      <c r="AN170" s="98">
        <f t="shared" si="51"/>
        <v>0</v>
      </c>
      <c r="AV170" s="20">
        <f t="shared" si="52"/>
        <v>0</v>
      </c>
      <c r="AW170" s="11"/>
    </row>
    <row r="171" spans="1:49" ht="15.75" customHeight="1" x14ac:dyDescent="0.2">
      <c r="A171" s="45">
        <f>SUM($AV$12:AV171)</f>
        <v>0</v>
      </c>
      <c r="B171" s="119"/>
      <c r="C171" s="52"/>
      <c r="D171" s="52"/>
      <c r="E171" s="52"/>
      <c r="F171" s="53"/>
      <c r="G171" s="52"/>
      <c r="H171" s="52"/>
      <c r="I171" s="52"/>
      <c r="J171" s="54"/>
      <c r="K171" s="46"/>
      <c r="L171" s="156">
        <f>IF(K171=Organisatie!$E$20,1,0)</f>
        <v>0</v>
      </c>
      <c r="M171" s="156">
        <f>IF(K171=Organisatie!$D$21,1,0)</f>
        <v>0</v>
      </c>
      <c r="N171" s="156">
        <f>IF(K171=Organisatie!$D$22,1,0)</f>
        <v>0</v>
      </c>
      <c r="O171" s="156">
        <f>IF(K171=Organisatie!$D$23,1,0)</f>
        <v>0</v>
      </c>
      <c r="P171" s="156">
        <f t="shared" si="53"/>
        <v>0</v>
      </c>
      <c r="Q171" s="157">
        <f t="shared" si="54"/>
        <v>0</v>
      </c>
      <c r="R171" s="152">
        <f t="shared" si="55"/>
        <v>0</v>
      </c>
      <c r="S171" s="127"/>
      <c r="T171" s="153">
        <f t="shared" si="56"/>
        <v>0</v>
      </c>
      <c r="U171" s="154">
        <f t="shared" si="57"/>
        <v>0</v>
      </c>
      <c r="V171" s="155"/>
      <c r="W171" s="50">
        <f t="shared" si="39"/>
        <v>0</v>
      </c>
      <c r="X171" s="50">
        <f t="shared" si="40"/>
        <v>0</v>
      </c>
      <c r="Y171" s="31"/>
      <c r="Z171" s="22"/>
      <c r="AA171" s="37"/>
      <c r="AB171" s="31"/>
      <c r="AC171" s="50">
        <f t="shared" si="41"/>
        <v>0</v>
      </c>
      <c r="AD171" s="50">
        <f t="shared" si="42"/>
        <v>0</v>
      </c>
      <c r="AE171" s="50">
        <f t="shared" si="43"/>
        <v>0</v>
      </c>
      <c r="AF171" s="50">
        <f t="shared" si="44"/>
        <v>0</v>
      </c>
      <c r="AG171" s="50">
        <f t="shared" si="45"/>
        <v>0</v>
      </c>
      <c r="AH171" s="50">
        <f t="shared" si="46"/>
        <v>0</v>
      </c>
      <c r="AI171" s="50">
        <f t="shared" si="47"/>
        <v>0</v>
      </c>
      <c r="AJ171" s="50">
        <f t="shared" si="48"/>
        <v>0</v>
      </c>
      <c r="AK171" s="51">
        <f t="shared" si="49"/>
        <v>0</v>
      </c>
      <c r="AL171" s="37" t="str">
        <f t="shared" si="50"/>
        <v>Er ontbreken nog enkele gegevens!</v>
      </c>
      <c r="AM171" s="11"/>
      <c r="AN171" s="98">
        <f t="shared" si="51"/>
        <v>0</v>
      </c>
      <c r="AV171" s="20">
        <f t="shared" si="52"/>
        <v>0</v>
      </c>
      <c r="AW171" s="11"/>
    </row>
    <row r="172" spans="1:49" ht="15.75" customHeight="1" x14ac:dyDescent="0.2">
      <c r="A172" s="45">
        <f>SUM($AV$12:AV172)</f>
        <v>0</v>
      </c>
      <c r="B172" s="119"/>
      <c r="C172" s="52"/>
      <c r="D172" s="52"/>
      <c r="E172" s="52"/>
      <c r="F172" s="53"/>
      <c r="G172" s="52"/>
      <c r="H172" s="52"/>
      <c r="I172" s="52"/>
      <c r="J172" s="54"/>
      <c r="K172" s="46"/>
      <c r="L172" s="156">
        <f>IF(K172=Organisatie!$E$20,1,0)</f>
        <v>0</v>
      </c>
      <c r="M172" s="156">
        <f>IF(K172=Organisatie!$D$21,1,0)</f>
        <v>0</v>
      </c>
      <c r="N172" s="156">
        <f>IF(K172=Organisatie!$D$22,1,0)</f>
        <v>0</v>
      </c>
      <c r="O172" s="156">
        <f>IF(K172=Organisatie!$D$23,1,0)</f>
        <v>0</v>
      </c>
      <c r="P172" s="156">
        <f t="shared" si="53"/>
        <v>0</v>
      </c>
      <c r="Q172" s="157">
        <f t="shared" si="54"/>
        <v>0</v>
      </c>
      <c r="R172" s="152">
        <f t="shared" si="55"/>
        <v>0</v>
      </c>
      <c r="S172" s="127"/>
      <c r="T172" s="153">
        <f t="shared" si="56"/>
        <v>0</v>
      </c>
      <c r="U172" s="154">
        <f t="shared" si="57"/>
        <v>0</v>
      </c>
      <c r="V172" s="155"/>
      <c r="W172" s="50">
        <f t="shared" si="39"/>
        <v>0</v>
      </c>
      <c r="X172" s="50">
        <f t="shared" si="40"/>
        <v>0</v>
      </c>
      <c r="Y172" s="31"/>
      <c r="Z172" s="22"/>
      <c r="AA172" s="37"/>
      <c r="AB172" s="31"/>
      <c r="AC172" s="50">
        <f t="shared" si="41"/>
        <v>0</v>
      </c>
      <c r="AD172" s="50">
        <f t="shared" si="42"/>
        <v>0</v>
      </c>
      <c r="AE172" s="50">
        <f t="shared" si="43"/>
        <v>0</v>
      </c>
      <c r="AF172" s="50">
        <f t="shared" si="44"/>
        <v>0</v>
      </c>
      <c r="AG172" s="50">
        <f t="shared" si="45"/>
        <v>0</v>
      </c>
      <c r="AH172" s="50">
        <f t="shared" si="46"/>
        <v>0</v>
      </c>
      <c r="AI172" s="50">
        <f t="shared" si="47"/>
        <v>0</v>
      </c>
      <c r="AJ172" s="50">
        <f t="shared" si="48"/>
        <v>0</v>
      </c>
      <c r="AK172" s="51">
        <f t="shared" si="49"/>
        <v>0</v>
      </c>
      <c r="AL172" s="37" t="str">
        <f t="shared" si="50"/>
        <v>Er ontbreken nog enkele gegevens!</v>
      </c>
      <c r="AM172" s="11"/>
      <c r="AN172" s="98">
        <f t="shared" si="51"/>
        <v>0</v>
      </c>
      <c r="AV172" s="20">
        <f t="shared" si="52"/>
        <v>0</v>
      </c>
      <c r="AW172" s="11"/>
    </row>
    <row r="173" spans="1:49" ht="15.75" customHeight="1" x14ac:dyDescent="0.2">
      <c r="A173" s="45">
        <f>SUM($AV$12:AV173)</f>
        <v>0</v>
      </c>
      <c r="B173" s="119"/>
      <c r="C173" s="52"/>
      <c r="D173" s="52"/>
      <c r="E173" s="52"/>
      <c r="F173" s="53"/>
      <c r="G173" s="52"/>
      <c r="H173" s="52"/>
      <c r="I173" s="52"/>
      <c r="J173" s="54"/>
      <c r="K173" s="46"/>
      <c r="L173" s="156">
        <f>IF(K173=Organisatie!$E$20,1,0)</f>
        <v>0</v>
      </c>
      <c r="M173" s="156">
        <f>IF(K173=Organisatie!$D$21,1,0)</f>
        <v>0</v>
      </c>
      <c r="N173" s="156">
        <f>IF(K173=Organisatie!$D$22,1,0)</f>
        <v>0</v>
      </c>
      <c r="O173" s="156">
        <f>IF(K173=Organisatie!$D$23,1,0)</f>
        <v>0</v>
      </c>
      <c r="P173" s="156">
        <f t="shared" si="53"/>
        <v>0</v>
      </c>
      <c r="Q173" s="157">
        <f t="shared" si="54"/>
        <v>0</v>
      </c>
      <c r="R173" s="152">
        <f t="shared" si="55"/>
        <v>0</v>
      </c>
      <c r="S173" s="127"/>
      <c r="T173" s="153">
        <f t="shared" si="56"/>
        <v>0</v>
      </c>
      <c r="U173" s="154">
        <f t="shared" si="57"/>
        <v>0</v>
      </c>
      <c r="V173" s="155"/>
      <c r="W173" s="50">
        <f t="shared" si="39"/>
        <v>0</v>
      </c>
      <c r="X173" s="50">
        <f t="shared" si="40"/>
        <v>0</v>
      </c>
      <c r="Y173" s="31"/>
      <c r="Z173" s="22"/>
      <c r="AA173" s="37"/>
      <c r="AB173" s="31"/>
      <c r="AC173" s="50">
        <f t="shared" si="41"/>
        <v>0</v>
      </c>
      <c r="AD173" s="50">
        <f t="shared" si="42"/>
        <v>0</v>
      </c>
      <c r="AE173" s="50">
        <f t="shared" si="43"/>
        <v>0</v>
      </c>
      <c r="AF173" s="50">
        <f t="shared" si="44"/>
        <v>0</v>
      </c>
      <c r="AG173" s="50">
        <f t="shared" si="45"/>
        <v>0</v>
      </c>
      <c r="AH173" s="50">
        <f t="shared" si="46"/>
        <v>0</v>
      </c>
      <c r="AI173" s="50">
        <f t="shared" si="47"/>
        <v>0</v>
      </c>
      <c r="AJ173" s="50">
        <f t="shared" si="48"/>
        <v>0</v>
      </c>
      <c r="AK173" s="51">
        <f t="shared" si="49"/>
        <v>0</v>
      </c>
      <c r="AL173" s="37" t="str">
        <f t="shared" si="50"/>
        <v>Er ontbreken nog enkele gegevens!</v>
      </c>
      <c r="AM173" s="11"/>
      <c r="AN173" s="98">
        <f t="shared" si="51"/>
        <v>0</v>
      </c>
      <c r="AV173" s="20">
        <f t="shared" si="52"/>
        <v>0</v>
      </c>
      <c r="AW173" s="11"/>
    </row>
    <row r="174" spans="1:49" ht="15.75" customHeight="1" x14ac:dyDescent="0.2">
      <c r="A174" s="45">
        <f>SUM($AV$12:AV174)</f>
        <v>0</v>
      </c>
      <c r="B174" s="119"/>
      <c r="C174" s="52"/>
      <c r="D174" s="52"/>
      <c r="E174" s="52"/>
      <c r="F174" s="53"/>
      <c r="G174" s="52"/>
      <c r="H174" s="52"/>
      <c r="I174" s="52"/>
      <c r="J174" s="54"/>
      <c r="K174" s="46"/>
      <c r="L174" s="156">
        <f>IF(K174=Organisatie!$E$20,1,0)</f>
        <v>0</v>
      </c>
      <c r="M174" s="156">
        <f>IF(K174=Organisatie!$D$21,1,0)</f>
        <v>0</v>
      </c>
      <c r="N174" s="156">
        <f>IF(K174=Organisatie!$D$22,1,0)</f>
        <v>0</v>
      </c>
      <c r="O174" s="156">
        <f>IF(K174=Organisatie!$D$23,1,0)</f>
        <v>0</v>
      </c>
      <c r="P174" s="156">
        <f t="shared" si="53"/>
        <v>0</v>
      </c>
      <c r="Q174" s="157">
        <f t="shared" si="54"/>
        <v>0</v>
      </c>
      <c r="R174" s="152">
        <f t="shared" si="55"/>
        <v>0</v>
      </c>
      <c r="S174" s="127"/>
      <c r="T174" s="153">
        <f t="shared" si="56"/>
        <v>0</v>
      </c>
      <c r="U174" s="154">
        <f t="shared" si="57"/>
        <v>0</v>
      </c>
      <c r="V174" s="155"/>
      <c r="W174" s="50">
        <f t="shared" si="39"/>
        <v>0</v>
      </c>
      <c r="X174" s="50">
        <f t="shared" si="40"/>
        <v>0</v>
      </c>
      <c r="Y174" s="31"/>
      <c r="Z174" s="22"/>
      <c r="AA174" s="37"/>
      <c r="AB174" s="31"/>
      <c r="AC174" s="50">
        <f t="shared" si="41"/>
        <v>0</v>
      </c>
      <c r="AD174" s="50">
        <f t="shared" si="42"/>
        <v>0</v>
      </c>
      <c r="AE174" s="50">
        <f t="shared" si="43"/>
        <v>0</v>
      </c>
      <c r="AF174" s="50">
        <f t="shared" si="44"/>
        <v>0</v>
      </c>
      <c r="AG174" s="50">
        <f t="shared" si="45"/>
        <v>0</v>
      </c>
      <c r="AH174" s="50">
        <f t="shared" si="46"/>
        <v>0</v>
      </c>
      <c r="AI174" s="50">
        <f t="shared" si="47"/>
        <v>0</v>
      </c>
      <c r="AJ174" s="50">
        <f t="shared" si="48"/>
        <v>0</v>
      </c>
      <c r="AK174" s="51">
        <f t="shared" si="49"/>
        <v>0</v>
      </c>
      <c r="AL174" s="37" t="str">
        <f t="shared" si="50"/>
        <v>Er ontbreken nog enkele gegevens!</v>
      </c>
      <c r="AM174" s="11"/>
      <c r="AN174" s="98">
        <f t="shared" si="51"/>
        <v>0</v>
      </c>
      <c r="AV174" s="20">
        <f t="shared" si="52"/>
        <v>0</v>
      </c>
      <c r="AW174" s="11"/>
    </row>
    <row r="175" spans="1:49" ht="15.75" customHeight="1" x14ac:dyDescent="0.2">
      <c r="A175" s="45">
        <f>SUM($AV$12:AV175)</f>
        <v>0</v>
      </c>
      <c r="B175" s="119"/>
      <c r="C175" s="52"/>
      <c r="D175" s="52"/>
      <c r="E175" s="52"/>
      <c r="F175" s="53"/>
      <c r="G175" s="52"/>
      <c r="H175" s="52"/>
      <c r="I175" s="52"/>
      <c r="J175" s="54"/>
      <c r="K175" s="46"/>
      <c r="L175" s="156">
        <f>IF(K175=Organisatie!$E$20,1,0)</f>
        <v>0</v>
      </c>
      <c r="M175" s="156">
        <f>IF(K175=Organisatie!$D$21,1,0)</f>
        <v>0</v>
      </c>
      <c r="N175" s="156">
        <f>IF(K175=Organisatie!$D$22,1,0)</f>
        <v>0</v>
      </c>
      <c r="O175" s="156">
        <f>IF(K175=Organisatie!$D$23,1,0)</f>
        <v>0</v>
      </c>
      <c r="P175" s="156">
        <f t="shared" si="53"/>
        <v>0</v>
      </c>
      <c r="Q175" s="157">
        <f t="shared" si="54"/>
        <v>0</v>
      </c>
      <c r="R175" s="152">
        <f t="shared" si="55"/>
        <v>0</v>
      </c>
      <c r="S175" s="127"/>
      <c r="T175" s="153">
        <f t="shared" si="56"/>
        <v>0</v>
      </c>
      <c r="U175" s="154">
        <f t="shared" si="57"/>
        <v>0</v>
      </c>
      <c r="V175" s="155"/>
      <c r="W175" s="50">
        <f t="shared" si="39"/>
        <v>0</v>
      </c>
      <c r="X175" s="50">
        <f t="shared" si="40"/>
        <v>0</v>
      </c>
      <c r="Y175" s="31"/>
      <c r="Z175" s="22"/>
      <c r="AA175" s="37"/>
      <c r="AB175" s="31"/>
      <c r="AC175" s="50">
        <f t="shared" si="41"/>
        <v>0</v>
      </c>
      <c r="AD175" s="50">
        <f t="shared" si="42"/>
        <v>0</v>
      </c>
      <c r="AE175" s="50">
        <f t="shared" si="43"/>
        <v>0</v>
      </c>
      <c r="AF175" s="50">
        <f t="shared" si="44"/>
        <v>0</v>
      </c>
      <c r="AG175" s="50">
        <f t="shared" si="45"/>
        <v>0</v>
      </c>
      <c r="AH175" s="50">
        <f t="shared" si="46"/>
        <v>0</v>
      </c>
      <c r="AI175" s="50">
        <f t="shared" si="47"/>
        <v>0</v>
      </c>
      <c r="AJ175" s="50">
        <f t="shared" si="48"/>
        <v>0</v>
      </c>
      <c r="AK175" s="51">
        <f t="shared" si="49"/>
        <v>0</v>
      </c>
      <c r="AL175" s="37" t="str">
        <f t="shared" si="50"/>
        <v>Er ontbreken nog enkele gegevens!</v>
      </c>
      <c r="AM175" s="11"/>
      <c r="AN175" s="98">
        <f t="shared" si="51"/>
        <v>0</v>
      </c>
      <c r="AV175" s="20">
        <f t="shared" si="52"/>
        <v>0</v>
      </c>
      <c r="AW175" s="11"/>
    </row>
    <row r="176" spans="1:49" ht="15.75" customHeight="1" x14ac:dyDescent="0.2">
      <c r="A176" s="45">
        <f>SUM($AV$12:AV176)</f>
        <v>0</v>
      </c>
      <c r="B176" s="119"/>
      <c r="C176" s="52"/>
      <c r="D176" s="52"/>
      <c r="E176" s="52"/>
      <c r="F176" s="53"/>
      <c r="G176" s="52"/>
      <c r="H176" s="52"/>
      <c r="I176" s="52"/>
      <c r="J176" s="54"/>
      <c r="K176" s="46"/>
      <c r="L176" s="156">
        <f>IF(K176=Organisatie!$E$20,1,0)</f>
        <v>0</v>
      </c>
      <c r="M176" s="156">
        <f>IF(K176=Organisatie!$D$21,1,0)</f>
        <v>0</v>
      </c>
      <c r="N176" s="156">
        <f>IF(K176=Organisatie!$D$22,1,0)</f>
        <v>0</v>
      </c>
      <c r="O176" s="156">
        <f>IF(K176=Organisatie!$D$23,1,0)</f>
        <v>0</v>
      </c>
      <c r="P176" s="156">
        <f t="shared" si="53"/>
        <v>0</v>
      </c>
      <c r="Q176" s="157">
        <f t="shared" si="54"/>
        <v>0</v>
      </c>
      <c r="R176" s="152">
        <f t="shared" si="55"/>
        <v>0</v>
      </c>
      <c r="S176" s="127"/>
      <c r="T176" s="153">
        <f t="shared" si="56"/>
        <v>0</v>
      </c>
      <c r="U176" s="154">
        <f t="shared" si="57"/>
        <v>0</v>
      </c>
      <c r="V176" s="155"/>
      <c r="W176" s="50">
        <f t="shared" si="39"/>
        <v>0</v>
      </c>
      <c r="X176" s="50">
        <f t="shared" si="40"/>
        <v>0</v>
      </c>
      <c r="Y176" s="31"/>
      <c r="Z176" s="22"/>
      <c r="AA176" s="37"/>
      <c r="AB176" s="31"/>
      <c r="AC176" s="50">
        <f t="shared" si="41"/>
        <v>0</v>
      </c>
      <c r="AD176" s="50">
        <f t="shared" si="42"/>
        <v>0</v>
      </c>
      <c r="AE176" s="50">
        <f t="shared" si="43"/>
        <v>0</v>
      </c>
      <c r="AF176" s="50">
        <f t="shared" si="44"/>
        <v>0</v>
      </c>
      <c r="AG176" s="50">
        <f t="shared" si="45"/>
        <v>0</v>
      </c>
      <c r="AH176" s="50">
        <f t="shared" si="46"/>
        <v>0</v>
      </c>
      <c r="AI176" s="50">
        <f t="shared" si="47"/>
        <v>0</v>
      </c>
      <c r="AJ176" s="50">
        <f t="shared" si="48"/>
        <v>0</v>
      </c>
      <c r="AK176" s="51">
        <f t="shared" si="49"/>
        <v>0</v>
      </c>
      <c r="AL176" s="37" t="str">
        <f t="shared" si="50"/>
        <v>Er ontbreken nog enkele gegevens!</v>
      </c>
      <c r="AM176" s="11"/>
      <c r="AN176" s="98">
        <f t="shared" si="51"/>
        <v>0</v>
      </c>
      <c r="AV176" s="20">
        <f t="shared" si="52"/>
        <v>0</v>
      </c>
      <c r="AW176" s="11"/>
    </row>
    <row r="177" spans="1:49" ht="15.75" customHeight="1" x14ac:dyDescent="0.2">
      <c r="A177" s="45">
        <f>SUM($AV$12:AV177)</f>
        <v>0</v>
      </c>
      <c r="B177" s="119"/>
      <c r="C177" s="52"/>
      <c r="D177" s="52"/>
      <c r="E177" s="52"/>
      <c r="F177" s="53"/>
      <c r="G177" s="52"/>
      <c r="H177" s="52"/>
      <c r="I177" s="52"/>
      <c r="J177" s="54"/>
      <c r="K177" s="46"/>
      <c r="L177" s="156">
        <f>IF(K177=Organisatie!$E$20,1,0)</f>
        <v>0</v>
      </c>
      <c r="M177" s="156">
        <f>IF(K177=Organisatie!$D$21,1,0)</f>
        <v>0</v>
      </c>
      <c r="N177" s="156">
        <f>IF(K177=Organisatie!$D$22,1,0)</f>
        <v>0</v>
      </c>
      <c r="O177" s="156">
        <f>IF(K177=Organisatie!$D$23,1,0)</f>
        <v>0</v>
      </c>
      <c r="P177" s="156">
        <f t="shared" si="53"/>
        <v>0</v>
      </c>
      <c r="Q177" s="157">
        <f t="shared" si="54"/>
        <v>0</v>
      </c>
      <c r="R177" s="152">
        <f t="shared" si="55"/>
        <v>0</v>
      </c>
      <c r="S177" s="127"/>
      <c r="T177" s="153">
        <f t="shared" si="56"/>
        <v>0</v>
      </c>
      <c r="U177" s="154">
        <f t="shared" si="57"/>
        <v>0</v>
      </c>
      <c r="V177" s="155"/>
      <c r="W177" s="50">
        <f t="shared" si="39"/>
        <v>0</v>
      </c>
      <c r="X177" s="50">
        <f t="shared" si="40"/>
        <v>0</v>
      </c>
      <c r="Y177" s="31"/>
      <c r="Z177" s="22"/>
      <c r="AA177" s="37"/>
      <c r="AB177" s="31"/>
      <c r="AC177" s="50">
        <f t="shared" si="41"/>
        <v>0</v>
      </c>
      <c r="AD177" s="50">
        <f t="shared" si="42"/>
        <v>0</v>
      </c>
      <c r="AE177" s="50">
        <f t="shared" si="43"/>
        <v>0</v>
      </c>
      <c r="AF177" s="50">
        <f t="shared" si="44"/>
        <v>0</v>
      </c>
      <c r="AG177" s="50">
        <f t="shared" si="45"/>
        <v>0</v>
      </c>
      <c r="AH177" s="50">
        <f t="shared" si="46"/>
        <v>0</v>
      </c>
      <c r="AI177" s="50">
        <f t="shared" si="47"/>
        <v>0</v>
      </c>
      <c r="AJ177" s="50">
        <f t="shared" si="48"/>
        <v>0</v>
      </c>
      <c r="AK177" s="51">
        <f t="shared" si="49"/>
        <v>0</v>
      </c>
      <c r="AL177" s="37" t="str">
        <f t="shared" si="50"/>
        <v>Er ontbreken nog enkele gegevens!</v>
      </c>
      <c r="AM177" s="11"/>
      <c r="AN177" s="98">
        <f t="shared" si="51"/>
        <v>0</v>
      </c>
      <c r="AV177" s="20">
        <f t="shared" si="52"/>
        <v>0</v>
      </c>
      <c r="AW177" s="11"/>
    </row>
    <row r="178" spans="1:49" ht="15.75" customHeight="1" x14ac:dyDescent="0.2">
      <c r="A178" s="45">
        <f>SUM($AV$12:AV178)</f>
        <v>0</v>
      </c>
      <c r="B178" s="119"/>
      <c r="C178" s="52"/>
      <c r="D178" s="52"/>
      <c r="E178" s="52"/>
      <c r="F178" s="53"/>
      <c r="G178" s="52"/>
      <c r="H178" s="52"/>
      <c r="I178" s="52"/>
      <c r="J178" s="54"/>
      <c r="K178" s="46"/>
      <c r="L178" s="156">
        <f>IF(K178=Organisatie!$E$20,1,0)</f>
        <v>0</v>
      </c>
      <c r="M178" s="156">
        <f>IF(K178=Organisatie!$D$21,1,0)</f>
        <v>0</v>
      </c>
      <c r="N178" s="156">
        <f>IF(K178=Organisatie!$D$22,1,0)</f>
        <v>0</v>
      </c>
      <c r="O178" s="156">
        <f>IF(K178=Organisatie!$D$23,1,0)</f>
        <v>0</v>
      </c>
      <c r="P178" s="156">
        <f t="shared" si="53"/>
        <v>0</v>
      </c>
      <c r="Q178" s="157">
        <f t="shared" si="54"/>
        <v>0</v>
      </c>
      <c r="R178" s="152">
        <f t="shared" si="55"/>
        <v>0</v>
      </c>
      <c r="S178" s="127"/>
      <c r="T178" s="153">
        <f t="shared" si="56"/>
        <v>0</v>
      </c>
      <c r="U178" s="154">
        <f t="shared" si="57"/>
        <v>0</v>
      </c>
      <c r="V178" s="155"/>
      <c r="W178" s="50">
        <f t="shared" si="39"/>
        <v>0</v>
      </c>
      <c r="X178" s="50">
        <f t="shared" si="40"/>
        <v>0</v>
      </c>
      <c r="Y178" s="31"/>
      <c r="Z178" s="22"/>
      <c r="AA178" s="37"/>
      <c r="AB178" s="31"/>
      <c r="AC178" s="50">
        <f t="shared" si="41"/>
        <v>0</v>
      </c>
      <c r="AD178" s="50">
        <f t="shared" si="42"/>
        <v>0</v>
      </c>
      <c r="AE178" s="50">
        <f t="shared" si="43"/>
        <v>0</v>
      </c>
      <c r="AF178" s="50">
        <f t="shared" si="44"/>
        <v>0</v>
      </c>
      <c r="AG178" s="50">
        <f t="shared" si="45"/>
        <v>0</v>
      </c>
      <c r="AH178" s="50">
        <f t="shared" si="46"/>
        <v>0</v>
      </c>
      <c r="AI178" s="50">
        <f t="shared" si="47"/>
        <v>0</v>
      </c>
      <c r="AJ178" s="50">
        <f t="shared" si="48"/>
        <v>0</v>
      </c>
      <c r="AK178" s="51">
        <f t="shared" si="49"/>
        <v>0</v>
      </c>
      <c r="AL178" s="37" t="str">
        <f t="shared" si="50"/>
        <v>Er ontbreken nog enkele gegevens!</v>
      </c>
      <c r="AM178" s="11"/>
      <c r="AN178" s="98">
        <f t="shared" si="51"/>
        <v>0</v>
      </c>
      <c r="AV178" s="20">
        <f t="shared" si="52"/>
        <v>0</v>
      </c>
      <c r="AW178" s="11"/>
    </row>
    <row r="179" spans="1:49" ht="15.75" customHeight="1" x14ac:dyDescent="0.2">
      <c r="A179" s="45">
        <f>SUM($AV$12:AV179)</f>
        <v>0</v>
      </c>
      <c r="B179" s="119"/>
      <c r="C179" s="52"/>
      <c r="D179" s="52"/>
      <c r="E179" s="52"/>
      <c r="F179" s="53"/>
      <c r="G179" s="52"/>
      <c r="H179" s="52"/>
      <c r="I179" s="52"/>
      <c r="J179" s="54"/>
      <c r="K179" s="46"/>
      <c r="L179" s="156">
        <f>IF(K179=Organisatie!$E$20,1,0)</f>
        <v>0</v>
      </c>
      <c r="M179" s="156">
        <f>IF(K179=Organisatie!$D$21,1,0)</f>
        <v>0</v>
      </c>
      <c r="N179" s="156">
        <f>IF(K179=Organisatie!$D$22,1,0)</f>
        <v>0</v>
      </c>
      <c r="O179" s="156">
        <f>IF(K179=Organisatie!$D$23,1,0)</f>
        <v>0</v>
      </c>
      <c r="P179" s="156">
        <f t="shared" si="53"/>
        <v>0</v>
      </c>
      <c r="Q179" s="157">
        <f t="shared" si="54"/>
        <v>0</v>
      </c>
      <c r="R179" s="152">
        <f t="shared" si="55"/>
        <v>0</v>
      </c>
      <c r="S179" s="127"/>
      <c r="T179" s="153">
        <f t="shared" si="56"/>
        <v>0</v>
      </c>
      <c r="U179" s="154">
        <f t="shared" si="57"/>
        <v>0</v>
      </c>
      <c r="V179" s="155"/>
      <c r="W179" s="50">
        <f t="shared" si="39"/>
        <v>0</v>
      </c>
      <c r="X179" s="50">
        <f t="shared" si="40"/>
        <v>0</v>
      </c>
      <c r="Y179" s="31"/>
      <c r="Z179" s="22"/>
      <c r="AA179" s="37"/>
      <c r="AB179" s="31"/>
      <c r="AC179" s="50">
        <f t="shared" si="41"/>
        <v>0</v>
      </c>
      <c r="AD179" s="50">
        <f t="shared" si="42"/>
        <v>0</v>
      </c>
      <c r="AE179" s="50">
        <f t="shared" si="43"/>
        <v>0</v>
      </c>
      <c r="AF179" s="50">
        <f t="shared" si="44"/>
        <v>0</v>
      </c>
      <c r="AG179" s="50">
        <f t="shared" si="45"/>
        <v>0</v>
      </c>
      <c r="AH179" s="50">
        <f t="shared" si="46"/>
        <v>0</v>
      </c>
      <c r="AI179" s="50">
        <f t="shared" si="47"/>
        <v>0</v>
      </c>
      <c r="AJ179" s="50">
        <f t="shared" si="48"/>
        <v>0</v>
      </c>
      <c r="AK179" s="51">
        <f t="shared" si="49"/>
        <v>0</v>
      </c>
      <c r="AL179" s="37" t="str">
        <f t="shared" si="50"/>
        <v>Er ontbreken nog enkele gegevens!</v>
      </c>
      <c r="AM179" s="11"/>
      <c r="AN179" s="98">
        <f t="shared" si="51"/>
        <v>0</v>
      </c>
      <c r="AV179" s="20">
        <f t="shared" si="52"/>
        <v>0</v>
      </c>
      <c r="AW179" s="11"/>
    </row>
    <row r="180" spans="1:49" ht="15.75" customHeight="1" x14ac:dyDescent="0.2">
      <c r="A180" s="45">
        <f>SUM($AV$12:AV180)</f>
        <v>0</v>
      </c>
      <c r="B180" s="119"/>
      <c r="C180" s="52"/>
      <c r="D180" s="52"/>
      <c r="E180" s="52"/>
      <c r="F180" s="53"/>
      <c r="G180" s="52"/>
      <c r="H180" s="52"/>
      <c r="I180" s="52"/>
      <c r="J180" s="54"/>
      <c r="K180" s="46"/>
      <c r="L180" s="156">
        <f>IF(K180=Organisatie!$E$20,1,0)</f>
        <v>0</v>
      </c>
      <c r="M180" s="156">
        <f>IF(K180=Organisatie!$D$21,1,0)</f>
        <v>0</v>
      </c>
      <c r="N180" s="156">
        <f>IF(K180=Organisatie!$D$22,1,0)</f>
        <v>0</v>
      </c>
      <c r="O180" s="156">
        <f>IF(K180=Organisatie!$D$23,1,0)</f>
        <v>0</v>
      </c>
      <c r="P180" s="156">
        <f t="shared" si="53"/>
        <v>0</v>
      </c>
      <c r="Q180" s="157">
        <f t="shared" si="54"/>
        <v>0</v>
      </c>
      <c r="R180" s="152">
        <f t="shared" si="55"/>
        <v>0</v>
      </c>
      <c r="S180" s="127"/>
      <c r="T180" s="153">
        <f t="shared" si="56"/>
        <v>0</v>
      </c>
      <c r="U180" s="154">
        <f t="shared" si="57"/>
        <v>0</v>
      </c>
      <c r="V180" s="155"/>
      <c r="W180" s="50">
        <f t="shared" si="39"/>
        <v>0</v>
      </c>
      <c r="X180" s="50">
        <f t="shared" si="40"/>
        <v>0</v>
      </c>
      <c r="Y180" s="31"/>
      <c r="Z180" s="22"/>
      <c r="AA180" s="37"/>
      <c r="AB180" s="31"/>
      <c r="AC180" s="50">
        <f t="shared" si="41"/>
        <v>0</v>
      </c>
      <c r="AD180" s="50">
        <f t="shared" si="42"/>
        <v>0</v>
      </c>
      <c r="AE180" s="50">
        <f t="shared" si="43"/>
        <v>0</v>
      </c>
      <c r="AF180" s="50">
        <f t="shared" si="44"/>
        <v>0</v>
      </c>
      <c r="AG180" s="50">
        <f t="shared" si="45"/>
        <v>0</v>
      </c>
      <c r="AH180" s="50">
        <f t="shared" si="46"/>
        <v>0</v>
      </c>
      <c r="AI180" s="50">
        <f t="shared" si="47"/>
        <v>0</v>
      </c>
      <c r="AJ180" s="50">
        <f t="shared" si="48"/>
        <v>0</v>
      </c>
      <c r="AK180" s="51">
        <f t="shared" si="49"/>
        <v>0</v>
      </c>
      <c r="AL180" s="37" t="str">
        <f t="shared" si="50"/>
        <v>Er ontbreken nog enkele gegevens!</v>
      </c>
      <c r="AM180" s="11"/>
      <c r="AN180" s="98">
        <f t="shared" si="51"/>
        <v>0</v>
      </c>
      <c r="AV180" s="20">
        <f t="shared" si="52"/>
        <v>0</v>
      </c>
      <c r="AW180" s="11"/>
    </row>
    <row r="181" spans="1:49" ht="15.75" customHeight="1" x14ac:dyDescent="0.2">
      <c r="A181" s="45">
        <f>SUM($AV$12:AV181)</f>
        <v>0</v>
      </c>
      <c r="B181" s="119"/>
      <c r="C181" s="52"/>
      <c r="D181" s="52"/>
      <c r="E181" s="52"/>
      <c r="F181" s="53"/>
      <c r="G181" s="52"/>
      <c r="H181" s="52"/>
      <c r="I181" s="52"/>
      <c r="J181" s="54"/>
      <c r="K181" s="46"/>
      <c r="L181" s="156">
        <f>IF(K181=Organisatie!$E$20,1,0)</f>
        <v>0</v>
      </c>
      <c r="M181" s="156">
        <f>IF(K181=Organisatie!$D$21,1,0)</f>
        <v>0</v>
      </c>
      <c r="N181" s="156">
        <f>IF(K181=Organisatie!$D$22,1,0)</f>
        <v>0</v>
      </c>
      <c r="O181" s="156">
        <f>IF(K181=Organisatie!$D$23,1,0)</f>
        <v>0</v>
      </c>
      <c r="P181" s="156">
        <f t="shared" si="53"/>
        <v>0</v>
      </c>
      <c r="Q181" s="157">
        <f t="shared" si="54"/>
        <v>0</v>
      </c>
      <c r="R181" s="152">
        <f t="shared" si="55"/>
        <v>0</v>
      </c>
      <c r="S181" s="127"/>
      <c r="T181" s="153">
        <f t="shared" si="56"/>
        <v>0</v>
      </c>
      <c r="U181" s="154">
        <f t="shared" si="57"/>
        <v>0</v>
      </c>
      <c r="V181" s="155"/>
      <c r="W181" s="50">
        <f t="shared" si="39"/>
        <v>0</v>
      </c>
      <c r="X181" s="50">
        <f t="shared" si="40"/>
        <v>0</v>
      </c>
      <c r="Y181" s="31"/>
      <c r="Z181" s="22"/>
      <c r="AA181" s="37"/>
      <c r="AB181" s="31"/>
      <c r="AC181" s="50">
        <f t="shared" si="41"/>
        <v>0</v>
      </c>
      <c r="AD181" s="50">
        <f t="shared" si="42"/>
        <v>0</v>
      </c>
      <c r="AE181" s="50">
        <f t="shared" si="43"/>
        <v>0</v>
      </c>
      <c r="AF181" s="50">
        <f t="shared" si="44"/>
        <v>0</v>
      </c>
      <c r="AG181" s="50">
        <f t="shared" si="45"/>
        <v>0</v>
      </c>
      <c r="AH181" s="50">
        <f t="shared" si="46"/>
        <v>0</v>
      </c>
      <c r="AI181" s="50">
        <f t="shared" si="47"/>
        <v>0</v>
      </c>
      <c r="AJ181" s="50">
        <f t="shared" si="48"/>
        <v>0</v>
      </c>
      <c r="AK181" s="51">
        <f t="shared" si="49"/>
        <v>0</v>
      </c>
      <c r="AL181" s="37" t="str">
        <f t="shared" si="50"/>
        <v>Er ontbreken nog enkele gegevens!</v>
      </c>
      <c r="AM181" s="11"/>
      <c r="AN181" s="98">
        <f t="shared" si="51"/>
        <v>0</v>
      </c>
      <c r="AV181" s="20">
        <f t="shared" si="52"/>
        <v>0</v>
      </c>
      <c r="AW181" s="11"/>
    </row>
    <row r="182" spans="1:49" ht="15.75" customHeight="1" x14ac:dyDescent="0.2">
      <c r="A182" s="45">
        <f>SUM($AV$12:AV182)</f>
        <v>0</v>
      </c>
      <c r="B182" s="119"/>
      <c r="C182" s="52"/>
      <c r="D182" s="52"/>
      <c r="E182" s="52"/>
      <c r="F182" s="53"/>
      <c r="G182" s="52"/>
      <c r="H182" s="52"/>
      <c r="I182" s="52"/>
      <c r="J182" s="54"/>
      <c r="K182" s="46"/>
      <c r="L182" s="156">
        <f>IF(K182=Organisatie!$E$20,1,0)</f>
        <v>0</v>
      </c>
      <c r="M182" s="156">
        <f>IF(K182=Organisatie!$D$21,1,0)</f>
        <v>0</v>
      </c>
      <c r="N182" s="156">
        <f>IF(K182=Organisatie!$D$22,1,0)</f>
        <v>0</v>
      </c>
      <c r="O182" s="156">
        <f>IF(K182=Organisatie!$D$23,1,0)</f>
        <v>0</v>
      </c>
      <c r="P182" s="156">
        <f t="shared" si="53"/>
        <v>0</v>
      </c>
      <c r="Q182" s="157">
        <f t="shared" si="54"/>
        <v>0</v>
      </c>
      <c r="R182" s="152">
        <f t="shared" si="55"/>
        <v>0</v>
      </c>
      <c r="S182" s="127"/>
      <c r="T182" s="153">
        <f t="shared" si="56"/>
        <v>0</v>
      </c>
      <c r="U182" s="154">
        <f t="shared" si="57"/>
        <v>0</v>
      </c>
      <c r="V182" s="155"/>
      <c r="W182" s="50">
        <f t="shared" si="39"/>
        <v>0</v>
      </c>
      <c r="X182" s="50">
        <f t="shared" si="40"/>
        <v>0</v>
      </c>
      <c r="Y182" s="31"/>
      <c r="Z182" s="22"/>
      <c r="AA182" s="37"/>
      <c r="AB182" s="31"/>
      <c r="AC182" s="50">
        <f t="shared" si="41"/>
        <v>0</v>
      </c>
      <c r="AD182" s="50">
        <f t="shared" si="42"/>
        <v>0</v>
      </c>
      <c r="AE182" s="50">
        <f t="shared" si="43"/>
        <v>0</v>
      </c>
      <c r="AF182" s="50">
        <f t="shared" si="44"/>
        <v>0</v>
      </c>
      <c r="AG182" s="50">
        <f t="shared" si="45"/>
        <v>0</v>
      </c>
      <c r="AH182" s="50">
        <f t="shared" si="46"/>
        <v>0</v>
      </c>
      <c r="AI182" s="50">
        <f t="shared" si="47"/>
        <v>0</v>
      </c>
      <c r="AJ182" s="50">
        <f t="shared" si="48"/>
        <v>0</v>
      </c>
      <c r="AK182" s="51">
        <f t="shared" si="49"/>
        <v>0</v>
      </c>
      <c r="AL182" s="37" t="str">
        <f t="shared" si="50"/>
        <v>Er ontbreken nog enkele gegevens!</v>
      </c>
      <c r="AM182" s="11"/>
      <c r="AN182" s="98">
        <f t="shared" si="51"/>
        <v>0</v>
      </c>
      <c r="AV182" s="20">
        <f t="shared" si="52"/>
        <v>0</v>
      </c>
      <c r="AW182" s="11"/>
    </row>
    <row r="183" spans="1:49" ht="15.75" customHeight="1" x14ac:dyDescent="0.2">
      <c r="A183" s="45">
        <f>SUM($AV$12:AV183)</f>
        <v>0</v>
      </c>
      <c r="B183" s="119"/>
      <c r="C183" s="52"/>
      <c r="D183" s="52"/>
      <c r="E183" s="52"/>
      <c r="F183" s="53"/>
      <c r="G183" s="52"/>
      <c r="H183" s="52"/>
      <c r="I183" s="52"/>
      <c r="J183" s="54"/>
      <c r="K183" s="46"/>
      <c r="L183" s="156">
        <f>IF(K183=Organisatie!$E$20,1,0)</f>
        <v>0</v>
      </c>
      <c r="M183" s="156">
        <f>IF(K183=Organisatie!$D$21,1,0)</f>
        <v>0</v>
      </c>
      <c r="N183" s="156">
        <f>IF(K183=Organisatie!$D$22,1,0)</f>
        <v>0</v>
      </c>
      <c r="O183" s="156">
        <f>IF(K183=Organisatie!$D$23,1,0)</f>
        <v>0</v>
      </c>
      <c r="P183" s="156">
        <f t="shared" si="53"/>
        <v>0</v>
      </c>
      <c r="Q183" s="157">
        <f t="shared" si="54"/>
        <v>0</v>
      </c>
      <c r="R183" s="152">
        <f t="shared" si="55"/>
        <v>0</v>
      </c>
      <c r="S183" s="127"/>
      <c r="T183" s="153">
        <f t="shared" si="56"/>
        <v>0</v>
      </c>
      <c r="U183" s="154">
        <f t="shared" si="57"/>
        <v>0</v>
      </c>
      <c r="V183" s="155"/>
      <c r="W183" s="50">
        <f t="shared" si="39"/>
        <v>0</v>
      </c>
      <c r="X183" s="50">
        <f t="shared" si="40"/>
        <v>0</v>
      </c>
      <c r="Y183" s="31"/>
      <c r="Z183" s="22"/>
      <c r="AA183" s="37"/>
      <c r="AB183" s="31"/>
      <c r="AC183" s="50">
        <f t="shared" si="41"/>
        <v>0</v>
      </c>
      <c r="AD183" s="50">
        <f t="shared" si="42"/>
        <v>0</v>
      </c>
      <c r="AE183" s="50">
        <f t="shared" si="43"/>
        <v>0</v>
      </c>
      <c r="AF183" s="50">
        <f t="shared" si="44"/>
        <v>0</v>
      </c>
      <c r="AG183" s="50">
        <f t="shared" si="45"/>
        <v>0</v>
      </c>
      <c r="AH183" s="50">
        <f t="shared" si="46"/>
        <v>0</v>
      </c>
      <c r="AI183" s="50">
        <f t="shared" si="47"/>
        <v>0</v>
      </c>
      <c r="AJ183" s="50">
        <f t="shared" si="48"/>
        <v>0</v>
      </c>
      <c r="AK183" s="51">
        <f t="shared" si="49"/>
        <v>0</v>
      </c>
      <c r="AL183" s="37" t="str">
        <f t="shared" si="50"/>
        <v>Er ontbreken nog enkele gegevens!</v>
      </c>
      <c r="AM183" s="11"/>
      <c r="AN183" s="98">
        <f t="shared" si="51"/>
        <v>0</v>
      </c>
      <c r="AV183" s="20">
        <f t="shared" si="52"/>
        <v>0</v>
      </c>
      <c r="AW183" s="11"/>
    </row>
    <row r="184" spans="1:49" ht="15.75" customHeight="1" x14ac:dyDescent="0.2">
      <c r="A184" s="45">
        <f>SUM($AV$12:AV184)</f>
        <v>0</v>
      </c>
      <c r="B184" s="119"/>
      <c r="C184" s="52"/>
      <c r="D184" s="52"/>
      <c r="E184" s="52"/>
      <c r="F184" s="53"/>
      <c r="G184" s="52"/>
      <c r="H184" s="52"/>
      <c r="I184" s="52"/>
      <c r="J184" s="54"/>
      <c r="K184" s="46"/>
      <c r="L184" s="156">
        <f>IF(K184=Organisatie!$E$20,1,0)</f>
        <v>0</v>
      </c>
      <c r="M184" s="156">
        <f>IF(K184=Organisatie!$D$21,1,0)</f>
        <v>0</v>
      </c>
      <c r="N184" s="156">
        <f>IF(K184=Organisatie!$D$22,1,0)</f>
        <v>0</v>
      </c>
      <c r="O184" s="156">
        <f>IF(K184=Organisatie!$D$23,1,0)</f>
        <v>0</v>
      </c>
      <c r="P184" s="156">
        <f t="shared" si="53"/>
        <v>0</v>
      </c>
      <c r="Q184" s="157">
        <f t="shared" si="54"/>
        <v>0</v>
      </c>
      <c r="R184" s="152">
        <f t="shared" si="55"/>
        <v>0</v>
      </c>
      <c r="S184" s="127"/>
      <c r="T184" s="153">
        <f t="shared" si="56"/>
        <v>0</v>
      </c>
      <c r="U184" s="154">
        <f t="shared" si="57"/>
        <v>0</v>
      </c>
      <c r="V184" s="155"/>
      <c r="W184" s="50">
        <f t="shared" si="39"/>
        <v>0</v>
      </c>
      <c r="X184" s="50">
        <f t="shared" si="40"/>
        <v>0</v>
      </c>
      <c r="Y184" s="31"/>
      <c r="Z184" s="22"/>
      <c r="AA184" s="37"/>
      <c r="AB184" s="31"/>
      <c r="AC184" s="50">
        <f t="shared" si="41"/>
        <v>0</v>
      </c>
      <c r="AD184" s="50">
        <f t="shared" si="42"/>
        <v>0</v>
      </c>
      <c r="AE184" s="50">
        <f t="shared" si="43"/>
        <v>0</v>
      </c>
      <c r="AF184" s="50">
        <f t="shared" si="44"/>
        <v>0</v>
      </c>
      <c r="AG184" s="50">
        <f t="shared" si="45"/>
        <v>0</v>
      </c>
      <c r="AH184" s="50">
        <f t="shared" si="46"/>
        <v>0</v>
      </c>
      <c r="AI184" s="50">
        <f t="shared" si="47"/>
        <v>0</v>
      </c>
      <c r="AJ184" s="50">
        <f t="shared" si="48"/>
        <v>0</v>
      </c>
      <c r="AK184" s="51">
        <f t="shared" si="49"/>
        <v>0</v>
      </c>
      <c r="AL184" s="37" t="str">
        <f t="shared" si="50"/>
        <v>Er ontbreken nog enkele gegevens!</v>
      </c>
      <c r="AM184" s="11"/>
      <c r="AN184" s="98">
        <f t="shared" si="51"/>
        <v>0</v>
      </c>
      <c r="AV184" s="20">
        <f t="shared" si="52"/>
        <v>0</v>
      </c>
      <c r="AW184" s="11"/>
    </row>
    <row r="185" spans="1:49" ht="15.75" customHeight="1" x14ac:dyDescent="0.2">
      <c r="A185" s="45">
        <f>SUM($AV$12:AV185)</f>
        <v>0</v>
      </c>
      <c r="B185" s="119"/>
      <c r="C185" s="52"/>
      <c r="D185" s="52"/>
      <c r="E185" s="52"/>
      <c r="F185" s="90"/>
      <c r="G185" s="89"/>
      <c r="H185" s="89"/>
      <c r="I185" s="89"/>
      <c r="J185" s="91"/>
      <c r="K185" s="92"/>
      <c r="L185" s="156">
        <f>IF(K185=Organisatie!$E$20,1,0)</f>
        <v>0</v>
      </c>
      <c r="M185" s="156">
        <f>IF(K185=Organisatie!$D$21,1,0)</f>
        <v>0</v>
      </c>
      <c r="N185" s="156">
        <f>IF(K185=Organisatie!$D$22,1,0)</f>
        <v>0</v>
      </c>
      <c r="O185" s="156">
        <f>IF(K185=Organisatie!$D$23,1,0)</f>
        <v>0</v>
      </c>
      <c r="P185" s="156">
        <f t="shared" si="53"/>
        <v>0</v>
      </c>
      <c r="Q185" s="157">
        <f t="shared" si="54"/>
        <v>0</v>
      </c>
      <c r="R185" s="152">
        <f t="shared" si="55"/>
        <v>0</v>
      </c>
      <c r="S185" s="127"/>
      <c r="T185" s="153">
        <f t="shared" si="56"/>
        <v>0</v>
      </c>
      <c r="U185" s="154">
        <f t="shared" si="57"/>
        <v>0</v>
      </c>
      <c r="V185" s="155"/>
      <c r="W185" s="50">
        <f t="shared" si="39"/>
        <v>0</v>
      </c>
      <c r="X185" s="50">
        <f t="shared" si="40"/>
        <v>0</v>
      </c>
      <c r="Y185" s="31"/>
      <c r="Z185" s="22"/>
      <c r="AA185" s="37"/>
      <c r="AB185" s="31"/>
      <c r="AC185" s="50">
        <f t="shared" si="41"/>
        <v>0</v>
      </c>
      <c r="AD185" s="50">
        <f t="shared" si="42"/>
        <v>0</v>
      </c>
      <c r="AE185" s="50">
        <f t="shared" si="43"/>
        <v>0</v>
      </c>
      <c r="AF185" s="50">
        <f t="shared" si="44"/>
        <v>0</v>
      </c>
      <c r="AG185" s="50">
        <f t="shared" si="45"/>
        <v>0</v>
      </c>
      <c r="AH185" s="50">
        <f t="shared" si="46"/>
        <v>0</v>
      </c>
      <c r="AI185" s="50">
        <f t="shared" si="47"/>
        <v>0</v>
      </c>
      <c r="AJ185" s="50">
        <f t="shared" si="48"/>
        <v>0</v>
      </c>
      <c r="AK185" s="51">
        <f t="shared" si="49"/>
        <v>0</v>
      </c>
      <c r="AL185" s="37" t="str">
        <f t="shared" si="50"/>
        <v>Er ontbreken nog enkele gegevens!</v>
      </c>
      <c r="AM185" s="11"/>
      <c r="AN185" s="98">
        <f t="shared" si="51"/>
        <v>0</v>
      </c>
      <c r="AV185" s="20">
        <f t="shared" si="52"/>
        <v>0</v>
      </c>
      <c r="AW185" s="11"/>
    </row>
    <row r="186" spans="1:49" ht="15.75" customHeight="1" x14ac:dyDescent="0.2">
      <c r="A186" s="45">
        <f>SUM($AV$12:AV186)</f>
        <v>0</v>
      </c>
      <c r="B186" s="119"/>
      <c r="C186" s="52"/>
      <c r="D186" s="52"/>
      <c r="E186" s="52"/>
      <c r="F186" s="90"/>
      <c r="G186" s="89"/>
      <c r="H186" s="89"/>
      <c r="I186" s="89"/>
      <c r="J186" s="91"/>
      <c r="K186" s="92"/>
      <c r="L186" s="156">
        <f>IF(K186=Organisatie!$E$20,1,0)</f>
        <v>0</v>
      </c>
      <c r="M186" s="156">
        <f>IF(K186=Organisatie!$D$21,1,0)</f>
        <v>0</v>
      </c>
      <c r="N186" s="156">
        <f>IF(K186=Organisatie!$D$22,1,0)</f>
        <v>0</v>
      </c>
      <c r="O186" s="156">
        <f>IF(K186=Organisatie!$D$23,1,0)</f>
        <v>0</v>
      </c>
      <c r="P186" s="156">
        <f t="shared" si="53"/>
        <v>0</v>
      </c>
      <c r="Q186" s="157">
        <f t="shared" si="54"/>
        <v>0</v>
      </c>
      <c r="R186" s="152">
        <f t="shared" si="55"/>
        <v>0</v>
      </c>
      <c r="S186" s="127"/>
      <c r="T186" s="153">
        <f t="shared" si="56"/>
        <v>0</v>
      </c>
      <c r="U186" s="154">
        <f t="shared" si="57"/>
        <v>0</v>
      </c>
      <c r="V186" s="155"/>
      <c r="W186" s="50">
        <f t="shared" si="39"/>
        <v>0</v>
      </c>
      <c r="X186" s="50">
        <f t="shared" si="40"/>
        <v>0</v>
      </c>
      <c r="Y186" s="31"/>
      <c r="Z186" s="22"/>
      <c r="AA186" s="37"/>
      <c r="AB186" s="31"/>
      <c r="AC186" s="50">
        <f t="shared" si="41"/>
        <v>0</v>
      </c>
      <c r="AD186" s="50">
        <f t="shared" si="42"/>
        <v>0</v>
      </c>
      <c r="AE186" s="50">
        <f t="shared" si="43"/>
        <v>0</v>
      </c>
      <c r="AF186" s="50">
        <f t="shared" si="44"/>
        <v>0</v>
      </c>
      <c r="AG186" s="50">
        <f t="shared" si="45"/>
        <v>0</v>
      </c>
      <c r="AH186" s="50">
        <f t="shared" si="46"/>
        <v>0</v>
      </c>
      <c r="AI186" s="50">
        <f t="shared" si="47"/>
        <v>0</v>
      </c>
      <c r="AJ186" s="50">
        <f t="shared" si="48"/>
        <v>0</v>
      </c>
      <c r="AK186" s="51">
        <f t="shared" si="49"/>
        <v>0</v>
      </c>
      <c r="AL186" s="37" t="str">
        <f t="shared" si="50"/>
        <v>Er ontbreken nog enkele gegevens!</v>
      </c>
      <c r="AM186" s="11"/>
      <c r="AN186" s="98">
        <f t="shared" si="51"/>
        <v>0</v>
      </c>
      <c r="AV186" s="20">
        <f t="shared" si="52"/>
        <v>0</v>
      </c>
      <c r="AW186" s="11"/>
    </row>
    <row r="187" spans="1:49" ht="15.75" customHeight="1" x14ac:dyDescent="0.2">
      <c r="A187" s="45">
        <f>SUM($AV$12:AV187)</f>
        <v>0</v>
      </c>
      <c r="B187" s="119"/>
      <c r="C187" s="52"/>
      <c r="D187" s="52"/>
      <c r="E187" s="52"/>
      <c r="F187" s="90"/>
      <c r="G187" s="89"/>
      <c r="H187" s="89"/>
      <c r="I187" s="89"/>
      <c r="J187" s="91"/>
      <c r="K187" s="92"/>
      <c r="L187" s="156">
        <f>IF(K187=Organisatie!$E$20,1,0)</f>
        <v>0</v>
      </c>
      <c r="M187" s="156">
        <f>IF(K187=Organisatie!$D$21,1,0)</f>
        <v>0</v>
      </c>
      <c r="N187" s="156">
        <f>IF(K187=Organisatie!$D$22,1,0)</f>
        <v>0</v>
      </c>
      <c r="O187" s="156">
        <f>IF(K187=Organisatie!$D$23,1,0)</f>
        <v>0</v>
      </c>
      <c r="P187" s="156">
        <f t="shared" si="53"/>
        <v>0</v>
      </c>
      <c r="Q187" s="157">
        <f t="shared" si="54"/>
        <v>0</v>
      </c>
      <c r="R187" s="152">
        <f t="shared" si="55"/>
        <v>0</v>
      </c>
      <c r="S187" s="127"/>
      <c r="T187" s="153">
        <f t="shared" si="56"/>
        <v>0</v>
      </c>
      <c r="U187" s="154">
        <f t="shared" si="57"/>
        <v>0</v>
      </c>
      <c r="V187" s="155"/>
      <c r="W187" s="50">
        <f t="shared" si="39"/>
        <v>0</v>
      </c>
      <c r="X187" s="50">
        <f t="shared" si="40"/>
        <v>0</v>
      </c>
      <c r="Y187" s="31"/>
      <c r="Z187" s="22"/>
      <c r="AA187" s="37"/>
      <c r="AB187" s="31"/>
      <c r="AC187" s="50">
        <f t="shared" si="41"/>
        <v>0</v>
      </c>
      <c r="AD187" s="50">
        <f t="shared" si="42"/>
        <v>0</v>
      </c>
      <c r="AE187" s="50">
        <f t="shared" si="43"/>
        <v>0</v>
      </c>
      <c r="AF187" s="50">
        <f t="shared" si="44"/>
        <v>0</v>
      </c>
      <c r="AG187" s="50">
        <f t="shared" si="45"/>
        <v>0</v>
      </c>
      <c r="AH187" s="50">
        <f t="shared" si="46"/>
        <v>0</v>
      </c>
      <c r="AI187" s="50">
        <f t="shared" si="47"/>
        <v>0</v>
      </c>
      <c r="AJ187" s="50">
        <f t="shared" si="48"/>
        <v>0</v>
      </c>
      <c r="AK187" s="51">
        <f t="shared" si="49"/>
        <v>0</v>
      </c>
      <c r="AL187" s="37" t="str">
        <f t="shared" si="50"/>
        <v>Er ontbreken nog enkele gegevens!</v>
      </c>
      <c r="AM187" s="11"/>
      <c r="AN187" s="98">
        <f t="shared" si="51"/>
        <v>0</v>
      </c>
      <c r="AV187" s="20">
        <f t="shared" si="52"/>
        <v>0</v>
      </c>
      <c r="AW187" s="11"/>
    </row>
    <row r="188" spans="1:49" ht="15.75" customHeight="1" x14ac:dyDescent="0.2">
      <c r="A188" s="45">
        <f>SUM($AV$12:AV188)</f>
        <v>0</v>
      </c>
      <c r="B188" s="119"/>
      <c r="C188" s="52"/>
      <c r="D188" s="52"/>
      <c r="E188" s="52"/>
      <c r="F188" s="90"/>
      <c r="G188" s="89"/>
      <c r="H188" s="89"/>
      <c r="I188" s="89"/>
      <c r="J188" s="91"/>
      <c r="K188" s="92"/>
      <c r="L188" s="156">
        <f>IF(K188=Organisatie!$E$20,1,0)</f>
        <v>0</v>
      </c>
      <c r="M188" s="156">
        <f>IF(K188=Organisatie!$D$21,1,0)</f>
        <v>0</v>
      </c>
      <c r="N188" s="156">
        <f>IF(K188=Organisatie!$D$22,1,0)</f>
        <v>0</v>
      </c>
      <c r="O188" s="156">
        <f>IF(K188=Organisatie!$D$23,1,0)</f>
        <v>0</v>
      </c>
      <c r="P188" s="156">
        <f t="shared" si="53"/>
        <v>0</v>
      </c>
      <c r="Q188" s="157">
        <f t="shared" si="54"/>
        <v>0</v>
      </c>
      <c r="R188" s="152">
        <f t="shared" si="55"/>
        <v>0</v>
      </c>
      <c r="S188" s="127"/>
      <c r="T188" s="153">
        <f t="shared" si="56"/>
        <v>0</v>
      </c>
      <c r="U188" s="154">
        <f t="shared" si="57"/>
        <v>0</v>
      </c>
      <c r="V188" s="155"/>
      <c r="W188" s="50">
        <f t="shared" si="39"/>
        <v>0</v>
      </c>
      <c r="X188" s="50">
        <f t="shared" si="40"/>
        <v>0</v>
      </c>
      <c r="Y188" s="31"/>
      <c r="Z188" s="22"/>
      <c r="AA188" s="37"/>
      <c r="AB188" s="31"/>
      <c r="AC188" s="50">
        <f t="shared" si="41"/>
        <v>0</v>
      </c>
      <c r="AD188" s="50">
        <f t="shared" si="42"/>
        <v>0</v>
      </c>
      <c r="AE188" s="50">
        <f t="shared" si="43"/>
        <v>0</v>
      </c>
      <c r="AF188" s="50">
        <f t="shared" si="44"/>
        <v>0</v>
      </c>
      <c r="AG188" s="50">
        <f t="shared" si="45"/>
        <v>0</v>
      </c>
      <c r="AH188" s="50">
        <f t="shared" si="46"/>
        <v>0</v>
      </c>
      <c r="AI188" s="50">
        <f t="shared" si="47"/>
        <v>0</v>
      </c>
      <c r="AJ188" s="50">
        <f t="shared" si="48"/>
        <v>0</v>
      </c>
      <c r="AK188" s="51">
        <f t="shared" si="49"/>
        <v>0</v>
      </c>
      <c r="AL188" s="37" t="str">
        <f t="shared" si="50"/>
        <v>Er ontbreken nog enkele gegevens!</v>
      </c>
      <c r="AM188" s="11"/>
      <c r="AN188" s="98">
        <f t="shared" si="51"/>
        <v>0</v>
      </c>
      <c r="AV188" s="20">
        <f t="shared" si="52"/>
        <v>0</v>
      </c>
      <c r="AW188" s="11"/>
    </row>
    <row r="189" spans="1:49" ht="15.75" customHeight="1" x14ac:dyDescent="0.2">
      <c r="A189" s="45">
        <f>SUM($AV$12:AV189)</f>
        <v>0</v>
      </c>
      <c r="B189" s="119"/>
      <c r="C189" s="52"/>
      <c r="D189" s="52"/>
      <c r="E189" s="52"/>
      <c r="F189" s="90"/>
      <c r="G189" s="89"/>
      <c r="H189" s="89"/>
      <c r="I189" s="89"/>
      <c r="J189" s="91"/>
      <c r="K189" s="92"/>
      <c r="L189" s="156">
        <f>IF(K189=Organisatie!$E$20,1,0)</f>
        <v>0</v>
      </c>
      <c r="M189" s="156">
        <f>IF(K189=Organisatie!$D$21,1,0)</f>
        <v>0</v>
      </c>
      <c r="N189" s="156">
        <f>IF(K189=Organisatie!$D$22,1,0)</f>
        <v>0</v>
      </c>
      <c r="O189" s="156">
        <f>IF(K189=Organisatie!$D$23,1,0)</f>
        <v>0</v>
      </c>
      <c r="P189" s="156">
        <f t="shared" si="53"/>
        <v>0</v>
      </c>
      <c r="Q189" s="157">
        <f t="shared" si="54"/>
        <v>0</v>
      </c>
      <c r="R189" s="152">
        <f t="shared" si="55"/>
        <v>0</v>
      </c>
      <c r="S189" s="127"/>
      <c r="T189" s="153">
        <f t="shared" si="56"/>
        <v>0</v>
      </c>
      <c r="U189" s="154">
        <f t="shared" si="57"/>
        <v>0</v>
      </c>
      <c r="V189" s="155"/>
      <c r="W189" s="50">
        <f t="shared" si="39"/>
        <v>0</v>
      </c>
      <c r="X189" s="50">
        <f t="shared" si="40"/>
        <v>0</v>
      </c>
      <c r="Y189" s="31"/>
      <c r="Z189" s="22"/>
      <c r="AA189" s="37"/>
      <c r="AB189" s="31"/>
      <c r="AC189" s="50">
        <f t="shared" si="41"/>
        <v>0</v>
      </c>
      <c r="AD189" s="50">
        <f t="shared" si="42"/>
        <v>0</v>
      </c>
      <c r="AE189" s="50">
        <f t="shared" si="43"/>
        <v>0</v>
      </c>
      <c r="AF189" s="50">
        <f t="shared" si="44"/>
        <v>0</v>
      </c>
      <c r="AG189" s="50">
        <f t="shared" si="45"/>
        <v>0</v>
      </c>
      <c r="AH189" s="50">
        <f t="shared" si="46"/>
        <v>0</v>
      </c>
      <c r="AI189" s="50">
        <f t="shared" si="47"/>
        <v>0</v>
      </c>
      <c r="AJ189" s="50">
        <f t="shared" si="48"/>
        <v>0</v>
      </c>
      <c r="AK189" s="51">
        <f t="shared" si="49"/>
        <v>0</v>
      </c>
      <c r="AL189" s="37" t="str">
        <f t="shared" si="50"/>
        <v>Er ontbreken nog enkele gegevens!</v>
      </c>
      <c r="AM189" s="11"/>
      <c r="AN189" s="98">
        <f t="shared" si="51"/>
        <v>0</v>
      </c>
      <c r="AV189" s="20">
        <f t="shared" si="52"/>
        <v>0</v>
      </c>
      <c r="AW189" s="11"/>
    </row>
    <row r="190" spans="1:49" ht="15.75" customHeight="1" x14ac:dyDescent="0.2">
      <c r="A190" s="45">
        <f>SUM($AV$12:AV190)</f>
        <v>0</v>
      </c>
      <c r="B190" s="119"/>
      <c r="C190" s="52"/>
      <c r="D190" s="52"/>
      <c r="E190" s="52"/>
      <c r="F190" s="90"/>
      <c r="G190" s="89"/>
      <c r="H190" s="89"/>
      <c r="I190" s="89"/>
      <c r="J190" s="91"/>
      <c r="K190" s="92"/>
      <c r="L190" s="156">
        <f>IF(K190=Organisatie!$E$20,1,0)</f>
        <v>0</v>
      </c>
      <c r="M190" s="156">
        <f>IF(K190=Organisatie!$D$21,1,0)</f>
        <v>0</v>
      </c>
      <c r="N190" s="156">
        <f>IF(K190=Organisatie!$D$22,1,0)</f>
        <v>0</v>
      </c>
      <c r="O190" s="156">
        <f>IF(K190=Organisatie!$D$23,1,0)</f>
        <v>0</v>
      </c>
      <c r="P190" s="156">
        <f t="shared" si="53"/>
        <v>0</v>
      </c>
      <c r="Q190" s="157">
        <f t="shared" si="54"/>
        <v>0</v>
      </c>
      <c r="R190" s="152">
        <f t="shared" si="55"/>
        <v>0</v>
      </c>
      <c r="S190" s="127"/>
      <c r="T190" s="153">
        <f t="shared" si="56"/>
        <v>0</v>
      </c>
      <c r="U190" s="154">
        <f t="shared" si="57"/>
        <v>0</v>
      </c>
      <c r="V190" s="155"/>
      <c r="W190" s="50">
        <f t="shared" si="39"/>
        <v>0</v>
      </c>
      <c r="X190" s="50">
        <f t="shared" si="40"/>
        <v>0</v>
      </c>
      <c r="Y190" s="31"/>
      <c r="Z190" s="22"/>
      <c r="AA190" s="37"/>
      <c r="AB190" s="31"/>
      <c r="AC190" s="50">
        <f t="shared" si="41"/>
        <v>0</v>
      </c>
      <c r="AD190" s="50">
        <f t="shared" si="42"/>
        <v>0</v>
      </c>
      <c r="AE190" s="50">
        <f t="shared" si="43"/>
        <v>0</v>
      </c>
      <c r="AF190" s="50">
        <f t="shared" si="44"/>
        <v>0</v>
      </c>
      <c r="AG190" s="50">
        <f t="shared" si="45"/>
        <v>0</v>
      </c>
      <c r="AH190" s="50">
        <f t="shared" si="46"/>
        <v>0</v>
      </c>
      <c r="AI190" s="50">
        <f t="shared" si="47"/>
        <v>0</v>
      </c>
      <c r="AJ190" s="50">
        <f t="shared" si="48"/>
        <v>0</v>
      </c>
      <c r="AK190" s="51">
        <f t="shared" si="49"/>
        <v>0</v>
      </c>
      <c r="AL190" s="37" t="str">
        <f t="shared" si="50"/>
        <v>Er ontbreken nog enkele gegevens!</v>
      </c>
      <c r="AM190" s="11"/>
      <c r="AN190" s="98">
        <f t="shared" si="51"/>
        <v>0</v>
      </c>
      <c r="AV190" s="20">
        <f t="shared" si="52"/>
        <v>0</v>
      </c>
      <c r="AW190" s="11"/>
    </row>
    <row r="191" spans="1:49" ht="15.75" customHeight="1" x14ac:dyDescent="0.2">
      <c r="A191" s="45">
        <f>SUM($AV$12:AV191)</f>
        <v>0</v>
      </c>
      <c r="B191" s="119"/>
      <c r="C191" s="52"/>
      <c r="D191" s="52"/>
      <c r="E191" s="52"/>
      <c r="F191" s="90"/>
      <c r="G191" s="89"/>
      <c r="H191" s="89"/>
      <c r="I191" s="89"/>
      <c r="J191" s="91"/>
      <c r="K191" s="92"/>
      <c r="L191" s="156">
        <f>IF(K191=Organisatie!$E$20,1,0)</f>
        <v>0</v>
      </c>
      <c r="M191" s="156">
        <f>IF(K191=Organisatie!$D$21,1,0)</f>
        <v>0</v>
      </c>
      <c r="N191" s="156">
        <f>IF(K191=Organisatie!$D$22,1,0)</f>
        <v>0</v>
      </c>
      <c r="O191" s="156">
        <f>IF(K191=Organisatie!$D$23,1,0)</f>
        <v>0</v>
      </c>
      <c r="P191" s="156">
        <f t="shared" si="53"/>
        <v>0</v>
      </c>
      <c r="Q191" s="157">
        <f t="shared" si="54"/>
        <v>0</v>
      </c>
      <c r="R191" s="152">
        <f t="shared" si="55"/>
        <v>0</v>
      </c>
      <c r="S191" s="127"/>
      <c r="T191" s="153">
        <f t="shared" si="56"/>
        <v>0</v>
      </c>
      <c r="U191" s="154">
        <f t="shared" si="57"/>
        <v>0</v>
      </c>
      <c r="V191" s="155"/>
      <c r="W191" s="50">
        <f t="shared" si="39"/>
        <v>0</v>
      </c>
      <c r="X191" s="50">
        <f t="shared" si="40"/>
        <v>0</v>
      </c>
      <c r="Y191" s="31"/>
      <c r="Z191" s="22"/>
      <c r="AA191" s="37"/>
      <c r="AB191" s="31"/>
      <c r="AC191" s="50">
        <f t="shared" si="41"/>
        <v>0</v>
      </c>
      <c r="AD191" s="50">
        <f t="shared" si="42"/>
        <v>0</v>
      </c>
      <c r="AE191" s="50">
        <f t="shared" si="43"/>
        <v>0</v>
      </c>
      <c r="AF191" s="50">
        <f t="shared" si="44"/>
        <v>0</v>
      </c>
      <c r="AG191" s="50">
        <f t="shared" si="45"/>
        <v>0</v>
      </c>
      <c r="AH191" s="50">
        <f t="shared" si="46"/>
        <v>0</v>
      </c>
      <c r="AI191" s="50">
        <f t="shared" si="47"/>
        <v>0</v>
      </c>
      <c r="AJ191" s="50">
        <f t="shared" si="48"/>
        <v>0</v>
      </c>
      <c r="AK191" s="51">
        <f t="shared" si="49"/>
        <v>0</v>
      </c>
      <c r="AL191" s="37" t="str">
        <f t="shared" si="50"/>
        <v>Er ontbreken nog enkele gegevens!</v>
      </c>
      <c r="AM191" s="11"/>
      <c r="AN191" s="98">
        <f t="shared" si="51"/>
        <v>0</v>
      </c>
      <c r="AV191" s="20">
        <f t="shared" si="52"/>
        <v>0</v>
      </c>
      <c r="AW191" s="11"/>
    </row>
    <row r="192" spans="1:49" ht="15.75" customHeight="1" x14ac:dyDescent="0.2">
      <c r="A192" s="45">
        <f>SUM($AV$12:AV192)</f>
        <v>0</v>
      </c>
      <c r="B192" s="119"/>
      <c r="C192" s="52"/>
      <c r="D192" s="52"/>
      <c r="E192" s="52"/>
      <c r="F192" s="90"/>
      <c r="G192" s="89"/>
      <c r="H192" s="89"/>
      <c r="I192" s="89"/>
      <c r="J192" s="91"/>
      <c r="K192" s="92"/>
      <c r="L192" s="156">
        <f>IF(K192=Organisatie!$E$20,1,0)</f>
        <v>0</v>
      </c>
      <c r="M192" s="156">
        <f>IF(K192=Organisatie!$D$21,1,0)</f>
        <v>0</v>
      </c>
      <c r="N192" s="156">
        <f>IF(K192=Organisatie!$D$22,1,0)</f>
        <v>0</v>
      </c>
      <c r="O192" s="156">
        <f>IF(K192=Organisatie!$D$23,1,0)</f>
        <v>0</v>
      </c>
      <c r="P192" s="156">
        <f t="shared" si="53"/>
        <v>0</v>
      </c>
      <c r="Q192" s="157">
        <f t="shared" si="54"/>
        <v>0</v>
      </c>
      <c r="R192" s="152">
        <f t="shared" si="55"/>
        <v>0</v>
      </c>
      <c r="S192" s="127"/>
      <c r="T192" s="153">
        <f t="shared" si="56"/>
        <v>0</v>
      </c>
      <c r="U192" s="154">
        <f t="shared" si="57"/>
        <v>0</v>
      </c>
      <c r="V192" s="155"/>
      <c r="W192" s="50">
        <f t="shared" si="39"/>
        <v>0</v>
      </c>
      <c r="X192" s="50">
        <f t="shared" si="40"/>
        <v>0</v>
      </c>
      <c r="Y192" s="31"/>
      <c r="Z192" s="22"/>
      <c r="AA192" s="37"/>
      <c r="AB192" s="31"/>
      <c r="AC192" s="50">
        <f t="shared" si="41"/>
        <v>0</v>
      </c>
      <c r="AD192" s="50">
        <f t="shared" si="42"/>
        <v>0</v>
      </c>
      <c r="AE192" s="50">
        <f t="shared" si="43"/>
        <v>0</v>
      </c>
      <c r="AF192" s="50">
        <f t="shared" si="44"/>
        <v>0</v>
      </c>
      <c r="AG192" s="50">
        <f t="shared" si="45"/>
        <v>0</v>
      </c>
      <c r="AH192" s="50">
        <f t="shared" si="46"/>
        <v>0</v>
      </c>
      <c r="AI192" s="50">
        <f t="shared" si="47"/>
        <v>0</v>
      </c>
      <c r="AJ192" s="50">
        <f t="shared" si="48"/>
        <v>0</v>
      </c>
      <c r="AK192" s="51">
        <f t="shared" si="49"/>
        <v>0</v>
      </c>
      <c r="AL192" s="37" t="str">
        <f t="shared" si="50"/>
        <v>Er ontbreken nog enkele gegevens!</v>
      </c>
      <c r="AM192" s="11"/>
      <c r="AN192" s="98">
        <f t="shared" si="51"/>
        <v>0</v>
      </c>
      <c r="AV192" s="20">
        <f t="shared" si="52"/>
        <v>0</v>
      </c>
      <c r="AW192" s="11"/>
    </row>
    <row r="193" spans="1:49" ht="15.75" customHeight="1" x14ac:dyDescent="0.2">
      <c r="A193" s="45">
        <f>SUM($AV$12:AV193)</f>
        <v>0</v>
      </c>
      <c r="B193" s="119"/>
      <c r="C193" s="52"/>
      <c r="D193" s="52"/>
      <c r="E193" s="52"/>
      <c r="F193" s="90"/>
      <c r="G193" s="89"/>
      <c r="H193" s="89"/>
      <c r="I193" s="89"/>
      <c r="J193" s="91"/>
      <c r="K193" s="92"/>
      <c r="L193" s="156">
        <f>IF(K193=Organisatie!$E$20,1,0)</f>
        <v>0</v>
      </c>
      <c r="M193" s="156">
        <f>IF(K193=Organisatie!$D$21,1,0)</f>
        <v>0</v>
      </c>
      <c r="N193" s="156">
        <f>IF(K193=Organisatie!$D$22,1,0)</f>
        <v>0</v>
      </c>
      <c r="O193" s="156">
        <f>IF(K193=Organisatie!$D$23,1,0)</f>
        <v>0</v>
      </c>
      <c r="P193" s="156">
        <f t="shared" si="53"/>
        <v>0</v>
      </c>
      <c r="Q193" s="157">
        <f t="shared" si="54"/>
        <v>0</v>
      </c>
      <c r="R193" s="152">
        <f t="shared" si="55"/>
        <v>0</v>
      </c>
      <c r="S193" s="127"/>
      <c r="T193" s="153">
        <f t="shared" si="56"/>
        <v>0</v>
      </c>
      <c r="U193" s="154">
        <f t="shared" si="57"/>
        <v>0</v>
      </c>
      <c r="V193" s="155"/>
      <c r="W193" s="50">
        <f t="shared" si="39"/>
        <v>0</v>
      </c>
      <c r="X193" s="50">
        <f t="shared" si="40"/>
        <v>0</v>
      </c>
      <c r="Y193" s="31"/>
      <c r="Z193" s="22"/>
      <c r="AA193" s="37"/>
      <c r="AB193" s="31"/>
      <c r="AC193" s="50">
        <f t="shared" si="41"/>
        <v>0</v>
      </c>
      <c r="AD193" s="50">
        <f t="shared" si="42"/>
        <v>0</v>
      </c>
      <c r="AE193" s="50">
        <f t="shared" si="43"/>
        <v>0</v>
      </c>
      <c r="AF193" s="50">
        <f t="shared" si="44"/>
        <v>0</v>
      </c>
      <c r="AG193" s="50">
        <f t="shared" si="45"/>
        <v>0</v>
      </c>
      <c r="AH193" s="50">
        <f t="shared" si="46"/>
        <v>0</v>
      </c>
      <c r="AI193" s="50">
        <f t="shared" si="47"/>
        <v>0</v>
      </c>
      <c r="AJ193" s="50">
        <f t="shared" si="48"/>
        <v>0</v>
      </c>
      <c r="AK193" s="51">
        <f t="shared" si="49"/>
        <v>0</v>
      </c>
      <c r="AL193" s="37" t="str">
        <f t="shared" si="50"/>
        <v>Er ontbreken nog enkele gegevens!</v>
      </c>
      <c r="AM193" s="11"/>
      <c r="AN193" s="98">
        <f t="shared" si="51"/>
        <v>0</v>
      </c>
      <c r="AV193" s="20">
        <f t="shared" si="52"/>
        <v>0</v>
      </c>
      <c r="AW193" s="11"/>
    </row>
    <row r="194" spans="1:49" ht="15.75" customHeight="1" x14ac:dyDescent="0.2">
      <c r="A194" s="45">
        <f>SUM($AV$12:AV194)</f>
        <v>0</v>
      </c>
      <c r="B194" s="119"/>
      <c r="C194" s="52"/>
      <c r="D194" s="52"/>
      <c r="E194" s="52"/>
      <c r="F194" s="90"/>
      <c r="G194" s="89"/>
      <c r="H194" s="89"/>
      <c r="I194" s="89"/>
      <c r="J194" s="91"/>
      <c r="K194" s="92"/>
      <c r="L194" s="156">
        <f>IF(K194=Organisatie!$E$20,1,0)</f>
        <v>0</v>
      </c>
      <c r="M194" s="156">
        <f>IF(K194=Organisatie!$D$21,1,0)</f>
        <v>0</v>
      </c>
      <c r="N194" s="156">
        <f>IF(K194=Organisatie!$D$22,1,0)</f>
        <v>0</v>
      </c>
      <c r="O194" s="156">
        <f>IF(K194=Organisatie!$D$23,1,0)</f>
        <v>0</v>
      </c>
      <c r="P194" s="156">
        <f t="shared" si="53"/>
        <v>0</v>
      </c>
      <c r="Q194" s="157">
        <f t="shared" si="54"/>
        <v>0</v>
      </c>
      <c r="R194" s="152">
        <f t="shared" si="55"/>
        <v>0</v>
      </c>
      <c r="S194" s="127"/>
      <c r="T194" s="153">
        <f t="shared" si="56"/>
        <v>0</v>
      </c>
      <c r="U194" s="154">
        <f t="shared" si="57"/>
        <v>0</v>
      </c>
      <c r="V194" s="155"/>
      <c r="W194" s="50">
        <f t="shared" si="39"/>
        <v>0</v>
      </c>
      <c r="X194" s="50">
        <f t="shared" si="40"/>
        <v>0</v>
      </c>
      <c r="Y194" s="31"/>
      <c r="Z194" s="22"/>
      <c r="AA194" s="37"/>
      <c r="AB194" s="31"/>
      <c r="AC194" s="50">
        <f t="shared" si="41"/>
        <v>0</v>
      </c>
      <c r="AD194" s="50">
        <f t="shared" si="42"/>
        <v>0</v>
      </c>
      <c r="AE194" s="50">
        <f t="shared" si="43"/>
        <v>0</v>
      </c>
      <c r="AF194" s="50">
        <f t="shared" si="44"/>
        <v>0</v>
      </c>
      <c r="AG194" s="50">
        <f t="shared" si="45"/>
        <v>0</v>
      </c>
      <c r="AH194" s="50">
        <f t="shared" si="46"/>
        <v>0</v>
      </c>
      <c r="AI194" s="50">
        <f t="shared" si="47"/>
        <v>0</v>
      </c>
      <c r="AJ194" s="50">
        <f t="shared" si="48"/>
        <v>0</v>
      </c>
      <c r="AK194" s="51">
        <f t="shared" si="49"/>
        <v>0</v>
      </c>
      <c r="AL194" s="37" t="str">
        <f t="shared" si="50"/>
        <v>Er ontbreken nog enkele gegevens!</v>
      </c>
      <c r="AM194" s="11"/>
      <c r="AN194" s="98">
        <f t="shared" si="51"/>
        <v>0</v>
      </c>
      <c r="AV194" s="20">
        <f t="shared" si="52"/>
        <v>0</v>
      </c>
      <c r="AW194" s="11"/>
    </row>
    <row r="195" spans="1:49" ht="15.75" customHeight="1" x14ac:dyDescent="0.2">
      <c r="A195" s="45">
        <f>SUM($AV$12:AV195)</f>
        <v>0</v>
      </c>
      <c r="B195" s="119"/>
      <c r="C195" s="52"/>
      <c r="D195" s="52"/>
      <c r="E195" s="52"/>
      <c r="F195" s="90"/>
      <c r="G195" s="89"/>
      <c r="H195" s="89"/>
      <c r="I195" s="89"/>
      <c r="J195" s="91"/>
      <c r="K195" s="92"/>
      <c r="L195" s="156">
        <f>IF(K195=Organisatie!$E$20,1,0)</f>
        <v>0</v>
      </c>
      <c r="M195" s="156">
        <f>IF(K195=Organisatie!$D$21,1,0)</f>
        <v>0</v>
      </c>
      <c r="N195" s="156">
        <f>IF(K195=Organisatie!$D$22,1,0)</f>
        <v>0</v>
      </c>
      <c r="O195" s="156">
        <f>IF(K195=Organisatie!$D$23,1,0)</f>
        <v>0</v>
      </c>
      <c r="P195" s="156">
        <f t="shared" si="53"/>
        <v>0</v>
      </c>
      <c r="Q195" s="157">
        <f t="shared" si="54"/>
        <v>0</v>
      </c>
      <c r="R195" s="152">
        <f t="shared" si="55"/>
        <v>0</v>
      </c>
      <c r="S195" s="127"/>
      <c r="T195" s="153">
        <f t="shared" si="56"/>
        <v>0</v>
      </c>
      <c r="U195" s="154">
        <f t="shared" si="57"/>
        <v>0</v>
      </c>
      <c r="V195" s="155"/>
      <c r="W195" s="50">
        <f t="shared" si="39"/>
        <v>0</v>
      </c>
      <c r="X195" s="50">
        <f t="shared" si="40"/>
        <v>0</v>
      </c>
      <c r="Y195" s="31"/>
      <c r="Z195" s="22"/>
      <c r="AA195" s="37"/>
      <c r="AB195" s="31"/>
      <c r="AC195" s="50">
        <f t="shared" si="41"/>
        <v>0</v>
      </c>
      <c r="AD195" s="50">
        <f t="shared" si="42"/>
        <v>0</v>
      </c>
      <c r="AE195" s="50">
        <f t="shared" si="43"/>
        <v>0</v>
      </c>
      <c r="AF195" s="50">
        <f t="shared" si="44"/>
        <v>0</v>
      </c>
      <c r="AG195" s="50">
        <f t="shared" si="45"/>
        <v>0</v>
      </c>
      <c r="AH195" s="50">
        <f t="shared" si="46"/>
        <v>0</v>
      </c>
      <c r="AI195" s="50">
        <f t="shared" si="47"/>
        <v>0</v>
      </c>
      <c r="AJ195" s="50">
        <f t="shared" si="48"/>
        <v>0</v>
      </c>
      <c r="AK195" s="51">
        <f t="shared" si="49"/>
        <v>0</v>
      </c>
      <c r="AL195" s="37" t="str">
        <f t="shared" si="50"/>
        <v>Er ontbreken nog enkele gegevens!</v>
      </c>
      <c r="AM195" s="11"/>
      <c r="AN195" s="98">
        <f t="shared" si="51"/>
        <v>0</v>
      </c>
      <c r="AV195" s="20">
        <f t="shared" si="52"/>
        <v>0</v>
      </c>
      <c r="AW195" s="11"/>
    </row>
    <row r="196" spans="1:49" ht="15.75" customHeight="1" x14ac:dyDescent="0.2">
      <c r="A196" s="45">
        <f>SUM($AV$12:AV196)</f>
        <v>0</v>
      </c>
      <c r="B196" s="119"/>
      <c r="C196" s="52"/>
      <c r="D196" s="52"/>
      <c r="E196" s="52"/>
      <c r="F196" s="90"/>
      <c r="G196" s="89"/>
      <c r="H196" s="89"/>
      <c r="I196" s="89"/>
      <c r="J196" s="91"/>
      <c r="K196" s="92"/>
      <c r="L196" s="156">
        <f>IF(K196=Organisatie!$E$20,1,0)</f>
        <v>0</v>
      </c>
      <c r="M196" s="156">
        <f>IF(K196=Organisatie!$D$21,1,0)</f>
        <v>0</v>
      </c>
      <c r="N196" s="156">
        <f>IF(K196=Organisatie!$D$22,1,0)</f>
        <v>0</v>
      </c>
      <c r="O196" s="156">
        <f>IF(K196=Organisatie!$D$23,1,0)</f>
        <v>0</v>
      </c>
      <c r="P196" s="156">
        <f t="shared" si="53"/>
        <v>0</v>
      </c>
      <c r="Q196" s="157">
        <f t="shared" si="54"/>
        <v>0</v>
      </c>
      <c r="R196" s="152">
        <f t="shared" si="55"/>
        <v>0</v>
      </c>
      <c r="S196" s="127"/>
      <c r="T196" s="153">
        <f t="shared" si="56"/>
        <v>0</v>
      </c>
      <c r="U196" s="154">
        <f t="shared" si="57"/>
        <v>0</v>
      </c>
      <c r="V196" s="155"/>
      <c r="W196" s="50">
        <f t="shared" si="39"/>
        <v>0</v>
      </c>
      <c r="X196" s="50">
        <f t="shared" si="40"/>
        <v>0</v>
      </c>
      <c r="Y196" s="31"/>
      <c r="Z196" s="22"/>
      <c r="AA196" s="37"/>
      <c r="AB196" s="31"/>
      <c r="AC196" s="50">
        <f t="shared" si="41"/>
        <v>0</v>
      </c>
      <c r="AD196" s="50">
        <f t="shared" si="42"/>
        <v>0</v>
      </c>
      <c r="AE196" s="50">
        <f t="shared" si="43"/>
        <v>0</v>
      </c>
      <c r="AF196" s="50">
        <f t="shared" si="44"/>
        <v>0</v>
      </c>
      <c r="AG196" s="50">
        <f t="shared" si="45"/>
        <v>0</v>
      </c>
      <c r="AH196" s="50">
        <f t="shared" si="46"/>
        <v>0</v>
      </c>
      <c r="AI196" s="50">
        <f t="shared" si="47"/>
        <v>0</v>
      </c>
      <c r="AJ196" s="50">
        <f t="shared" si="48"/>
        <v>0</v>
      </c>
      <c r="AK196" s="51">
        <f t="shared" si="49"/>
        <v>0</v>
      </c>
      <c r="AL196" s="37" t="str">
        <f t="shared" si="50"/>
        <v>Er ontbreken nog enkele gegevens!</v>
      </c>
      <c r="AM196" s="11"/>
      <c r="AN196" s="98">
        <f t="shared" si="51"/>
        <v>0</v>
      </c>
      <c r="AV196" s="20">
        <f t="shared" si="52"/>
        <v>0</v>
      </c>
      <c r="AW196" s="11"/>
    </row>
    <row r="197" spans="1:49" ht="15.75" customHeight="1" x14ac:dyDescent="0.2">
      <c r="A197" s="45">
        <f>SUM($AV$12:AV197)</f>
        <v>0</v>
      </c>
      <c r="B197" s="119"/>
      <c r="C197" s="52"/>
      <c r="D197" s="52"/>
      <c r="E197" s="52"/>
      <c r="F197" s="90"/>
      <c r="G197" s="89"/>
      <c r="H197" s="89"/>
      <c r="I197" s="89"/>
      <c r="J197" s="91"/>
      <c r="K197" s="92"/>
      <c r="L197" s="156">
        <f>IF(K197=Organisatie!$E$20,1,0)</f>
        <v>0</v>
      </c>
      <c r="M197" s="156">
        <f>IF(K197=Organisatie!$D$21,1,0)</f>
        <v>0</v>
      </c>
      <c r="N197" s="156">
        <f>IF(K197=Organisatie!$D$22,1,0)</f>
        <v>0</v>
      </c>
      <c r="O197" s="156">
        <f>IF(K197=Organisatie!$D$23,1,0)</f>
        <v>0</v>
      </c>
      <c r="P197" s="156">
        <f t="shared" si="53"/>
        <v>0</v>
      </c>
      <c r="Q197" s="157">
        <f t="shared" si="54"/>
        <v>0</v>
      </c>
      <c r="R197" s="152">
        <f t="shared" si="55"/>
        <v>0</v>
      </c>
      <c r="S197" s="127"/>
      <c r="T197" s="153">
        <f t="shared" si="56"/>
        <v>0</v>
      </c>
      <c r="U197" s="154">
        <f t="shared" si="57"/>
        <v>0</v>
      </c>
      <c r="V197" s="155"/>
      <c r="W197" s="50">
        <f t="shared" si="39"/>
        <v>0</v>
      </c>
      <c r="X197" s="50">
        <f t="shared" si="40"/>
        <v>0</v>
      </c>
      <c r="Y197" s="31"/>
      <c r="Z197" s="22"/>
      <c r="AA197" s="37"/>
      <c r="AB197" s="31"/>
      <c r="AC197" s="50">
        <f t="shared" si="41"/>
        <v>0</v>
      </c>
      <c r="AD197" s="50">
        <f t="shared" si="42"/>
        <v>0</v>
      </c>
      <c r="AE197" s="50">
        <f t="shared" si="43"/>
        <v>0</v>
      </c>
      <c r="AF197" s="50">
        <f t="shared" si="44"/>
        <v>0</v>
      </c>
      <c r="AG197" s="50">
        <f t="shared" si="45"/>
        <v>0</v>
      </c>
      <c r="AH197" s="50">
        <f t="shared" si="46"/>
        <v>0</v>
      </c>
      <c r="AI197" s="50">
        <f t="shared" si="47"/>
        <v>0</v>
      </c>
      <c r="AJ197" s="50">
        <f t="shared" si="48"/>
        <v>0</v>
      </c>
      <c r="AK197" s="51">
        <f t="shared" si="49"/>
        <v>0</v>
      </c>
      <c r="AL197" s="37" t="str">
        <f t="shared" si="50"/>
        <v>Er ontbreken nog enkele gegevens!</v>
      </c>
      <c r="AM197" s="11"/>
      <c r="AN197" s="98">
        <f t="shared" si="51"/>
        <v>0</v>
      </c>
      <c r="AV197" s="20">
        <f t="shared" si="52"/>
        <v>0</v>
      </c>
      <c r="AW197" s="11"/>
    </row>
    <row r="198" spans="1:49" ht="15.75" customHeight="1" x14ac:dyDescent="0.2">
      <c r="A198" s="45">
        <f>SUM($AV$12:AV198)</f>
        <v>0</v>
      </c>
      <c r="B198" s="119"/>
      <c r="C198" s="52"/>
      <c r="D198" s="52"/>
      <c r="E198" s="52"/>
      <c r="F198" s="90"/>
      <c r="G198" s="89"/>
      <c r="H198" s="89"/>
      <c r="I198" s="89"/>
      <c r="J198" s="91"/>
      <c r="K198" s="92"/>
      <c r="L198" s="156">
        <f>IF(K198=Organisatie!$E$20,1,0)</f>
        <v>0</v>
      </c>
      <c r="M198" s="156">
        <f>IF(K198=Organisatie!$D$21,1,0)</f>
        <v>0</v>
      </c>
      <c r="N198" s="156">
        <f>IF(K198=Organisatie!$D$22,1,0)</f>
        <v>0</v>
      </c>
      <c r="O198" s="156">
        <f>IF(K198=Organisatie!$D$23,1,0)</f>
        <v>0</v>
      </c>
      <c r="P198" s="156">
        <f t="shared" si="53"/>
        <v>0</v>
      </c>
      <c r="Q198" s="157">
        <f t="shared" si="54"/>
        <v>0</v>
      </c>
      <c r="R198" s="152">
        <f t="shared" si="55"/>
        <v>0</v>
      </c>
      <c r="S198" s="127"/>
      <c r="T198" s="153">
        <f t="shared" si="56"/>
        <v>0</v>
      </c>
      <c r="U198" s="154">
        <f t="shared" si="57"/>
        <v>0</v>
      </c>
      <c r="V198" s="155"/>
      <c r="W198" s="50">
        <f t="shared" si="39"/>
        <v>0</v>
      </c>
      <c r="X198" s="50">
        <f t="shared" si="40"/>
        <v>0</v>
      </c>
      <c r="Y198" s="31"/>
      <c r="Z198" s="22"/>
      <c r="AA198" s="37"/>
      <c r="AB198" s="31"/>
      <c r="AC198" s="50">
        <f t="shared" si="41"/>
        <v>0</v>
      </c>
      <c r="AD198" s="50">
        <f t="shared" si="42"/>
        <v>0</v>
      </c>
      <c r="AE198" s="50">
        <f t="shared" si="43"/>
        <v>0</v>
      </c>
      <c r="AF198" s="50">
        <f t="shared" si="44"/>
        <v>0</v>
      </c>
      <c r="AG198" s="50">
        <f t="shared" si="45"/>
        <v>0</v>
      </c>
      <c r="AH198" s="50">
        <f t="shared" si="46"/>
        <v>0</v>
      </c>
      <c r="AI198" s="50">
        <f t="shared" si="47"/>
        <v>0</v>
      </c>
      <c r="AJ198" s="50">
        <f t="shared" si="48"/>
        <v>0</v>
      </c>
      <c r="AK198" s="51">
        <f t="shared" si="49"/>
        <v>0</v>
      </c>
      <c r="AL198" s="37" t="str">
        <f t="shared" si="50"/>
        <v>Er ontbreken nog enkele gegevens!</v>
      </c>
      <c r="AM198" s="11"/>
      <c r="AN198" s="98">
        <f t="shared" si="51"/>
        <v>0</v>
      </c>
      <c r="AV198" s="20">
        <f t="shared" si="52"/>
        <v>0</v>
      </c>
      <c r="AW198" s="11"/>
    </row>
    <row r="199" spans="1:49" ht="15.75" customHeight="1" x14ac:dyDescent="0.2">
      <c r="A199" s="45">
        <f>SUM($AV$12:AV199)</f>
        <v>0</v>
      </c>
      <c r="B199" s="119"/>
      <c r="C199" s="52"/>
      <c r="D199" s="52"/>
      <c r="E199" s="52"/>
      <c r="F199" s="90"/>
      <c r="G199" s="89"/>
      <c r="H199" s="89"/>
      <c r="I199" s="89"/>
      <c r="J199" s="91"/>
      <c r="K199" s="92"/>
      <c r="L199" s="156">
        <f>IF(K199=Organisatie!$E$20,1,0)</f>
        <v>0</v>
      </c>
      <c r="M199" s="156">
        <f>IF(K199=Organisatie!$D$21,1,0)</f>
        <v>0</v>
      </c>
      <c r="N199" s="156">
        <f>IF(K199=Organisatie!$D$22,1,0)</f>
        <v>0</v>
      </c>
      <c r="O199" s="156">
        <f>IF(K199=Organisatie!$D$23,1,0)</f>
        <v>0</v>
      </c>
      <c r="P199" s="156">
        <f t="shared" si="53"/>
        <v>0</v>
      </c>
      <c r="Q199" s="157">
        <f t="shared" si="54"/>
        <v>0</v>
      </c>
      <c r="R199" s="152">
        <f t="shared" si="55"/>
        <v>0</v>
      </c>
      <c r="S199" s="127"/>
      <c r="T199" s="153">
        <f t="shared" si="56"/>
        <v>0</v>
      </c>
      <c r="U199" s="154">
        <f t="shared" si="57"/>
        <v>0</v>
      </c>
      <c r="V199" s="155"/>
      <c r="W199" s="50">
        <f t="shared" si="39"/>
        <v>0</v>
      </c>
      <c r="X199" s="50">
        <f t="shared" si="40"/>
        <v>0</v>
      </c>
      <c r="Y199" s="31"/>
      <c r="Z199" s="22"/>
      <c r="AA199" s="37"/>
      <c r="AB199" s="31"/>
      <c r="AC199" s="50">
        <f t="shared" si="41"/>
        <v>0</v>
      </c>
      <c r="AD199" s="50">
        <f t="shared" si="42"/>
        <v>0</v>
      </c>
      <c r="AE199" s="50">
        <f t="shared" si="43"/>
        <v>0</v>
      </c>
      <c r="AF199" s="50">
        <f t="shared" si="44"/>
        <v>0</v>
      </c>
      <c r="AG199" s="50">
        <f t="shared" si="45"/>
        <v>0</v>
      </c>
      <c r="AH199" s="50">
        <f t="shared" si="46"/>
        <v>0</v>
      </c>
      <c r="AI199" s="50">
        <f t="shared" si="47"/>
        <v>0</v>
      </c>
      <c r="AJ199" s="50">
        <f t="shared" si="48"/>
        <v>0</v>
      </c>
      <c r="AK199" s="51">
        <f t="shared" si="49"/>
        <v>0</v>
      </c>
      <c r="AL199" s="37" t="str">
        <f t="shared" si="50"/>
        <v>Er ontbreken nog enkele gegevens!</v>
      </c>
      <c r="AM199" s="11"/>
      <c r="AN199" s="98">
        <f t="shared" si="51"/>
        <v>0</v>
      </c>
      <c r="AV199" s="20">
        <f t="shared" si="52"/>
        <v>0</v>
      </c>
      <c r="AW199" s="11"/>
    </row>
    <row r="200" spans="1:49" ht="15.75" customHeight="1" x14ac:dyDescent="0.2">
      <c r="A200" s="45">
        <f>SUM($AV$12:AV200)</f>
        <v>0</v>
      </c>
      <c r="B200" s="119"/>
      <c r="C200" s="52"/>
      <c r="D200" s="52"/>
      <c r="E200" s="52"/>
      <c r="F200" s="90"/>
      <c r="G200" s="89"/>
      <c r="H200" s="89"/>
      <c r="I200" s="89"/>
      <c r="J200" s="91"/>
      <c r="K200" s="92"/>
      <c r="L200" s="156">
        <f>IF(K200=Organisatie!$E$20,1,0)</f>
        <v>0</v>
      </c>
      <c r="M200" s="156">
        <f>IF(K200=Organisatie!$D$21,1,0)</f>
        <v>0</v>
      </c>
      <c r="N200" s="156">
        <f>IF(K200=Organisatie!$D$22,1,0)</f>
        <v>0</v>
      </c>
      <c r="O200" s="156">
        <f>IF(K200=Organisatie!$D$23,1,0)</f>
        <v>0</v>
      </c>
      <c r="P200" s="156">
        <f t="shared" si="53"/>
        <v>0</v>
      </c>
      <c r="Q200" s="157">
        <f t="shared" si="54"/>
        <v>0</v>
      </c>
      <c r="R200" s="152">
        <f t="shared" si="55"/>
        <v>0</v>
      </c>
      <c r="S200" s="127"/>
      <c r="T200" s="153">
        <f t="shared" si="56"/>
        <v>0</v>
      </c>
      <c r="U200" s="154">
        <f t="shared" si="57"/>
        <v>0</v>
      </c>
      <c r="V200" s="155"/>
      <c r="W200" s="50">
        <f t="shared" si="39"/>
        <v>0</v>
      </c>
      <c r="X200" s="50">
        <f t="shared" si="40"/>
        <v>0</v>
      </c>
      <c r="Y200" s="31"/>
      <c r="Z200" s="22"/>
      <c r="AA200" s="37"/>
      <c r="AB200" s="31"/>
      <c r="AC200" s="50">
        <f t="shared" si="41"/>
        <v>0</v>
      </c>
      <c r="AD200" s="50">
        <f t="shared" si="42"/>
        <v>0</v>
      </c>
      <c r="AE200" s="50">
        <f t="shared" si="43"/>
        <v>0</v>
      </c>
      <c r="AF200" s="50">
        <f t="shared" si="44"/>
        <v>0</v>
      </c>
      <c r="AG200" s="50">
        <f t="shared" si="45"/>
        <v>0</v>
      </c>
      <c r="AH200" s="50">
        <f t="shared" si="46"/>
        <v>0</v>
      </c>
      <c r="AI200" s="50">
        <f t="shared" si="47"/>
        <v>0</v>
      </c>
      <c r="AJ200" s="50">
        <f t="shared" si="48"/>
        <v>0</v>
      </c>
      <c r="AK200" s="51">
        <f t="shared" si="49"/>
        <v>0</v>
      </c>
      <c r="AL200" s="37" t="str">
        <f t="shared" si="50"/>
        <v>Er ontbreken nog enkele gegevens!</v>
      </c>
      <c r="AM200" s="11"/>
      <c r="AN200" s="98">
        <f t="shared" si="51"/>
        <v>0</v>
      </c>
      <c r="AV200" s="20">
        <f t="shared" si="52"/>
        <v>0</v>
      </c>
      <c r="AW200" s="11"/>
    </row>
    <row r="201" spans="1:49" ht="15.75" customHeight="1" x14ac:dyDescent="0.2">
      <c r="A201" s="45">
        <f>SUM($AV$12:AV201)</f>
        <v>0</v>
      </c>
      <c r="B201" s="119"/>
      <c r="C201" s="52"/>
      <c r="D201" s="52"/>
      <c r="E201" s="52"/>
      <c r="F201" s="90"/>
      <c r="G201" s="89"/>
      <c r="H201" s="89"/>
      <c r="I201" s="89"/>
      <c r="J201" s="91"/>
      <c r="K201" s="92"/>
      <c r="L201" s="156">
        <f>IF(K201=Organisatie!$E$20,1,0)</f>
        <v>0</v>
      </c>
      <c r="M201" s="156">
        <f>IF(K201=Organisatie!$D$21,1,0)</f>
        <v>0</v>
      </c>
      <c r="N201" s="156">
        <f>IF(K201=Organisatie!$D$22,1,0)</f>
        <v>0</v>
      </c>
      <c r="O201" s="156">
        <f>IF(K201=Organisatie!$D$23,1,0)</f>
        <v>0</v>
      </c>
      <c r="P201" s="156">
        <f t="shared" si="53"/>
        <v>0</v>
      </c>
      <c r="Q201" s="157">
        <f t="shared" si="54"/>
        <v>0</v>
      </c>
      <c r="R201" s="152">
        <f t="shared" si="55"/>
        <v>0</v>
      </c>
      <c r="S201" s="127"/>
      <c r="T201" s="153">
        <f t="shared" si="56"/>
        <v>0</v>
      </c>
      <c r="U201" s="154">
        <f t="shared" si="57"/>
        <v>0</v>
      </c>
      <c r="V201" s="155"/>
      <c r="W201" s="50">
        <f t="shared" si="39"/>
        <v>0</v>
      </c>
      <c r="X201" s="50">
        <f t="shared" si="40"/>
        <v>0</v>
      </c>
      <c r="Y201" s="31"/>
      <c r="Z201" s="22"/>
      <c r="AA201" s="37"/>
      <c r="AB201" s="31"/>
      <c r="AC201" s="50">
        <f t="shared" si="41"/>
        <v>0</v>
      </c>
      <c r="AD201" s="50">
        <f t="shared" si="42"/>
        <v>0</v>
      </c>
      <c r="AE201" s="50">
        <f t="shared" si="43"/>
        <v>0</v>
      </c>
      <c r="AF201" s="50">
        <f t="shared" si="44"/>
        <v>0</v>
      </c>
      <c r="AG201" s="50">
        <f t="shared" si="45"/>
        <v>0</v>
      </c>
      <c r="AH201" s="50">
        <f t="shared" si="46"/>
        <v>0</v>
      </c>
      <c r="AI201" s="50">
        <f t="shared" si="47"/>
        <v>0</v>
      </c>
      <c r="AJ201" s="50">
        <f t="shared" si="48"/>
        <v>0</v>
      </c>
      <c r="AK201" s="51">
        <f t="shared" si="49"/>
        <v>0</v>
      </c>
      <c r="AL201" s="37" t="str">
        <f t="shared" si="50"/>
        <v>Er ontbreken nog enkele gegevens!</v>
      </c>
      <c r="AM201" s="11"/>
      <c r="AN201" s="98">
        <f t="shared" si="51"/>
        <v>0</v>
      </c>
      <c r="AV201" s="20">
        <f t="shared" si="52"/>
        <v>0</v>
      </c>
      <c r="AW201" s="11"/>
    </row>
    <row r="202" spans="1:49" ht="15.75" customHeight="1" x14ac:dyDescent="0.2">
      <c r="A202" s="45">
        <f>SUM($AV$12:AV202)</f>
        <v>0</v>
      </c>
      <c r="B202" s="119"/>
      <c r="C202" s="52"/>
      <c r="D202" s="52"/>
      <c r="E202" s="52"/>
      <c r="F202" s="90"/>
      <c r="G202" s="89"/>
      <c r="H202" s="89"/>
      <c r="I202" s="89"/>
      <c r="J202" s="91"/>
      <c r="K202" s="92"/>
      <c r="L202" s="156">
        <f>IF(K202=Organisatie!$E$20,1,0)</f>
        <v>0</v>
      </c>
      <c r="M202" s="156">
        <f>IF(K202=Organisatie!$D$21,1,0)</f>
        <v>0</v>
      </c>
      <c r="N202" s="156">
        <f>IF(K202=Organisatie!$D$22,1,0)</f>
        <v>0</v>
      </c>
      <c r="O202" s="156">
        <f>IF(K202=Organisatie!$D$23,1,0)</f>
        <v>0</v>
      </c>
      <c r="P202" s="156">
        <f t="shared" si="53"/>
        <v>0</v>
      </c>
      <c r="Q202" s="157">
        <f t="shared" si="54"/>
        <v>0</v>
      </c>
      <c r="R202" s="152">
        <f t="shared" si="55"/>
        <v>0</v>
      </c>
      <c r="S202" s="127"/>
      <c r="T202" s="153">
        <f t="shared" si="56"/>
        <v>0</v>
      </c>
      <c r="U202" s="154">
        <f t="shared" si="57"/>
        <v>0</v>
      </c>
      <c r="V202" s="155"/>
      <c r="W202" s="50">
        <f t="shared" si="39"/>
        <v>0</v>
      </c>
      <c r="X202" s="50">
        <f t="shared" si="40"/>
        <v>0</v>
      </c>
      <c r="Y202" s="31"/>
      <c r="Z202" s="22"/>
      <c r="AA202" s="37"/>
      <c r="AB202" s="31"/>
      <c r="AC202" s="50">
        <f t="shared" si="41"/>
        <v>0</v>
      </c>
      <c r="AD202" s="50">
        <f t="shared" si="42"/>
        <v>0</v>
      </c>
      <c r="AE202" s="50">
        <f t="shared" si="43"/>
        <v>0</v>
      </c>
      <c r="AF202" s="50">
        <f t="shared" si="44"/>
        <v>0</v>
      </c>
      <c r="AG202" s="50">
        <f t="shared" si="45"/>
        <v>0</v>
      </c>
      <c r="AH202" s="50">
        <f t="shared" si="46"/>
        <v>0</v>
      </c>
      <c r="AI202" s="50">
        <f t="shared" si="47"/>
        <v>0</v>
      </c>
      <c r="AJ202" s="50">
        <f t="shared" si="48"/>
        <v>0</v>
      </c>
      <c r="AK202" s="51">
        <f t="shared" si="49"/>
        <v>0</v>
      </c>
      <c r="AL202" s="37" t="str">
        <f t="shared" si="50"/>
        <v>Er ontbreken nog enkele gegevens!</v>
      </c>
      <c r="AM202" s="11"/>
      <c r="AN202" s="98">
        <f t="shared" si="51"/>
        <v>0</v>
      </c>
      <c r="AV202" s="20">
        <f t="shared" si="52"/>
        <v>0</v>
      </c>
      <c r="AW202" s="11"/>
    </row>
    <row r="203" spans="1:49" ht="15.75" customHeight="1" x14ac:dyDescent="0.2">
      <c r="A203" s="45">
        <f>SUM($AV$12:AV203)</f>
        <v>0</v>
      </c>
      <c r="B203" s="119"/>
      <c r="C203" s="52"/>
      <c r="D203" s="52"/>
      <c r="E203" s="52"/>
      <c r="F203" s="90"/>
      <c r="G203" s="89"/>
      <c r="H203" s="89"/>
      <c r="I203" s="89"/>
      <c r="J203" s="91"/>
      <c r="K203" s="92"/>
      <c r="L203" s="156">
        <f>IF(K203=Organisatie!$E$20,1,0)</f>
        <v>0</v>
      </c>
      <c r="M203" s="156">
        <f>IF(K203=Organisatie!$D$21,1,0)</f>
        <v>0</v>
      </c>
      <c r="N203" s="156">
        <f>IF(K203=Organisatie!$D$22,1,0)</f>
        <v>0</v>
      </c>
      <c r="O203" s="156">
        <f>IF(K203=Organisatie!$D$23,1,0)</f>
        <v>0</v>
      </c>
      <c r="P203" s="156">
        <f t="shared" si="53"/>
        <v>0</v>
      </c>
      <c r="Q203" s="157">
        <f t="shared" si="54"/>
        <v>0</v>
      </c>
      <c r="R203" s="152">
        <f t="shared" si="55"/>
        <v>0</v>
      </c>
      <c r="S203" s="127"/>
      <c r="T203" s="153">
        <f t="shared" si="56"/>
        <v>0</v>
      </c>
      <c r="U203" s="154">
        <f t="shared" si="57"/>
        <v>0</v>
      </c>
      <c r="V203" s="155"/>
      <c r="W203" s="50">
        <f t="shared" si="39"/>
        <v>0</v>
      </c>
      <c r="X203" s="50">
        <f t="shared" si="40"/>
        <v>0</v>
      </c>
      <c r="Y203" s="31"/>
      <c r="Z203" s="22"/>
      <c r="AA203" s="37"/>
      <c r="AB203" s="31"/>
      <c r="AC203" s="50">
        <f t="shared" si="41"/>
        <v>0</v>
      </c>
      <c r="AD203" s="50">
        <f t="shared" si="42"/>
        <v>0</v>
      </c>
      <c r="AE203" s="50">
        <f t="shared" si="43"/>
        <v>0</v>
      </c>
      <c r="AF203" s="50">
        <f t="shared" si="44"/>
        <v>0</v>
      </c>
      <c r="AG203" s="50">
        <f t="shared" si="45"/>
        <v>0</v>
      </c>
      <c r="AH203" s="50">
        <f t="shared" si="46"/>
        <v>0</v>
      </c>
      <c r="AI203" s="50">
        <f t="shared" si="47"/>
        <v>0</v>
      </c>
      <c r="AJ203" s="50">
        <f t="shared" si="48"/>
        <v>0</v>
      </c>
      <c r="AK203" s="51">
        <f t="shared" si="49"/>
        <v>0</v>
      </c>
      <c r="AL203" s="37" t="str">
        <f t="shared" si="50"/>
        <v>Er ontbreken nog enkele gegevens!</v>
      </c>
      <c r="AM203" s="11"/>
      <c r="AN203" s="98">
        <f t="shared" si="51"/>
        <v>0</v>
      </c>
      <c r="AV203" s="20">
        <f t="shared" si="52"/>
        <v>0</v>
      </c>
      <c r="AW203" s="11"/>
    </row>
    <row r="204" spans="1:49" ht="15.75" customHeight="1" x14ac:dyDescent="0.2">
      <c r="A204" s="45">
        <f>SUM($AV$12:AV204)</f>
        <v>0</v>
      </c>
      <c r="B204" s="119"/>
      <c r="C204" s="52"/>
      <c r="D204" s="52"/>
      <c r="E204" s="52"/>
      <c r="F204" s="90"/>
      <c r="G204" s="89"/>
      <c r="H204" s="89"/>
      <c r="I204" s="89"/>
      <c r="J204" s="91"/>
      <c r="K204" s="92"/>
      <c r="L204" s="156">
        <f>IF(K204=Organisatie!$E$20,1,0)</f>
        <v>0</v>
      </c>
      <c r="M204" s="156">
        <f>IF(K204=Organisatie!$D$21,1,0)</f>
        <v>0</v>
      </c>
      <c r="N204" s="156">
        <f>IF(K204=Organisatie!$D$22,1,0)</f>
        <v>0</v>
      </c>
      <c r="O204" s="156">
        <f>IF(K204=Organisatie!$D$23,1,0)</f>
        <v>0</v>
      </c>
      <c r="P204" s="156">
        <f t="shared" si="53"/>
        <v>0</v>
      </c>
      <c r="Q204" s="157">
        <f t="shared" si="54"/>
        <v>0</v>
      </c>
      <c r="R204" s="152">
        <f t="shared" si="55"/>
        <v>0</v>
      </c>
      <c r="S204" s="127"/>
      <c r="T204" s="153">
        <f t="shared" si="56"/>
        <v>0</v>
      </c>
      <c r="U204" s="154">
        <f t="shared" si="57"/>
        <v>0</v>
      </c>
      <c r="V204" s="155"/>
      <c r="W204" s="50">
        <f t="shared" ref="W204:W267" si="58">IF(B204="V",1,0)</f>
        <v>0</v>
      </c>
      <c r="X204" s="50">
        <f t="shared" ref="X204:X267" si="59">IF(B204="N",1,0)</f>
        <v>0</v>
      </c>
      <c r="Y204" s="31"/>
      <c r="Z204" s="22"/>
      <c r="AA204" s="37"/>
      <c r="AB204" s="31"/>
      <c r="AC204" s="50">
        <f t="shared" ref="AC204:AC267" si="60">IF(B204="V",Y199,0)</f>
        <v>0</v>
      </c>
      <c r="AD204" s="50">
        <f t="shared" ref="AD204:AD267" si="61">IF(C204="",0,$AD$10)</f>
        <v>0</v>
      </c>
      <c r="AE204" s="50">
        <f t="shared" ref="AE204:AE267" si="62">IF(E204="",0,$AE$10)</f>
        <v>0</v>
      </c>
      <c r="AF204" s="50">
        <f t="shared" ref="AF204:AF267" si="63">IF(F204="",0,$AF$10)</f>
        <v>0</v>
      </c>
      <c r="AG204" s="50">
        <f t="shared" ref="AG204:AG267" si="64">IF(G204="",0,$AG$10)</f>
        <v>0</v>
      </c>
      <c r="AH204" s="50">
        <f t="shared" ref="AH204:AH267" si="65">IF(H204="",0,$AH$10)</f>
        <v>0</v>
      </c>
      <c r="AI204" s="50">
        <f t="shared" ref="AI204:AI267" si="66">IF(I204="",0,$AI$10)</f>
        <v>0</v>
      </c>
      <c r="AJ204" s="50">
        <f t="shared" ref="AJ204:AJ267" si="67">IF(J204="",0,$AJ$10)</f>
        <v>0</v>
      </c>
      <c r="AK204" s="51">
        <f t="shared" ref="AK204:AK267" si="68">SUM(AC204:AJ204)</f>
        <v>0</v>
      </c>
      <c r="AL204" s="37" t="str">
        <f t="shared" ref="AL204:AL267" si="69">IF(AK204=$AK$10,$AP$12,$AP$13)</f>
        <v>Er ontbreken nog enkele gegevens!</v>
      </c>
      <c r="AM204" s="11"/>
      <c r="AN204" s="98">
        <f t="shared" ref="AN204:AN267" si="70">IF(E204="",0,1)</f>
        <v>0</v>
      </c>
      <c r="AV204" s="20">
        <f t="shared" ref="AV204:AV267" si="71">IF(E204="",0,1)</f>
        <v>0</v>
      </c>
      <c r="AW204" s="11"/>
    </row>
    <row r="205" spans="1:49" ht="15.75" customHeight="1" x14ac:dyDescent="0.2">
      <c r="A205" s="45">
        <f>SUM($AV$12:AV205)</f>
        <v>0</v>
      </c>
      <c r="B205" s="119"/>
      <c r="C205" s="52"/>
      <c r="D205" s="52"/>
      <c r="E205" s="52"/>
      <c r="F205" s="90"/>
      <c r="G205" s="89"/>
      <c r="H205" s="89"/>
      <c r="I205" s="89"/>
      <c r="J205" s="91"/>
      <c r="K205" s="92"/>
      <c r="L205" s="156">
        <f>IF(K205=Organisatie!$E$20,1,0)</f>
        <v>0</v>
      </c>
      <c r="M205" s="156">
        <f>IF(K205=Organisatie!$D$21,1,0)</f>
        <v>0</v>
      </c>
      <c r="N205" s="156">
        <f>IF(K205=Organisatie!$D$22,1,0)</f>
        <v>0</v>
      </c>
      <c r="O205" s="156">
        <f>IF(K205=Organisatie!$D$23,1,0)</f>
        <v>0</v>
      </c>
      <c r="P205" s="156">
        <f t="shared" ref="P205:P268" si="72">SUM(L205:O205)</f>
        <v>0</v>
      </c>
      <c r="Q205" s="157">
        <f t="shared" ref="Q205:Q268" si="73">IF(K205&gt;3,1,0)</f>
        <v>0</v>
      </c>
      <c r="R205" s="152">
        <f t="shared" ref="R205:R268" si="74">SUM(T205+U205)</f>
        <v>0</v>
      </c>
      <c r="S205" s="127"/>
      <c r="T205" s="153">
        <f t="shared" ref="T205:T268" si="75">IF(B205="V",$Y$1,$Y$2)</f>
        <v>0</v>
      </c>
      <c r="U205" s="154">
        <f t="shared" ref="U205:U268" si="76">IF(S205&gt;1000,1,0*IF(P205=1,1,0))</f>
        <v>0</v>
      </c>
      <c r="V205" s="155"/>
      <c r="W205" s="50">
        <f t="shared" si="58"/>
        <v>0</v>
      </c>
      <c r="X205" s="50">
        <f t="shared" si="59"/>
        <v>0</v>
      </c>
      <c r="Y205" s="31"/>
      <c r="Z205" s="22"/>
      <c r="AA205" s="37"/>
      <c r="AB205" s="31"/>
      <c r="AC205" s="50">
        <f t="shared" si="60"/>
        <v>0</v>
      </c>
      <c r="AD205" s="50">
        <f t="shared" si="61"/>
        <v>0</v>
      </c>
      <c r="AE205" s="50">
        <f t="shared" si="62"/>
        <v>0</v>
      </c>
      <c r="AF205" s="50">
        <f t="shared" si="63"/>
        <v>0</v>
      </c>
      <c r="AG205" s="50">
        <f t="shared" si="64"/>
        <v>0</v>
      </c>
      <c r="AH205" s="50">
        <f t="shared" si="65"/>
        <v>0</v>
      </c>
      <c r="AI205" s="50">
        <f t="shared" si="66"/>
        <v>0</v>
      </c>
      <c r="AJ205" s="50">
        <f t="shared" si="67"/>
        <v>0</v>
      </c>
      <c r="AK205" s="51">
        <f t="shared" si="68"/>
        <v>0</v>
      </c>
      <c r="AL205" s="37" t="str">
        <f t="shared" si="69"/>
        <v>Er ontbreken nog enkele gegevens!</v>
      </c>
      <c r="AM205" s="11"/>
      <c r="AN205" s="98">
        <f t="shared" si="70"/>
        <v>0</v>
      </c>
      <c r="AV205" s="20">
        <f t="shared" si="71"/>
        <v>0</v>
      </c>
      <c r="AW205" s="11"/>
    </row>
    <row r="206" spans="1:49" ht="15.75" customHeight="1" x14ac:dyDescent="0.2">
      <c r="A206" s="45">
        <f>SUM($AV$12:AV206)</f>
        <v>0</v>
      </c>
      <c r="B206" s="119"/>
      <c r="C206" s="52"/>
      <c r="D206" s="52"/>
      <c r="E206" s="52"/>
      <c r="F206" s="90"/>
      <c r="G206" s="89"/>
      <c r="H206" s="89"/>
      <c r="I206" s="89"/>
      <c r="J206" s="91"/>
      <c r="K206" s="92"/>
      <c r="L206" s="156">
        <f>IF(K206=Organisatie!$E$20,1,0)</f>
        <v>0</v>
      </c>
      <c r="M206" s="156">
        <f>IF(K206=Organisatie!$D$21,1,0)</f>
        <v>0</v>
      </c>
      <c r="N206" s="156">
        <f>IF(K206=Organisatie!$D$22,1,0)</f>
        <v>0</v>
      </c>
      <c r="O206" s="156">
        <f>IF(K206=Organisatie!$D$23,1,0)</f>
        <v>0</v>
      </c>
      <c r="P206" s="156">
        <f t="shared" si="72"/>
        <v>0</v>
      </c>
      <c r="Q206" s="157">
        <f t="shared" si="73"/>
        <v>0</v>
      </c>
      <c r="R206" s="152">
        <f t="shared" si="74"/>
        <v>0</v>
      </c>
      <c r="S206" s="127"/>
      <c r="T206" s="153">
        <f t="shared" si="75"/>
        <v>0</v>
      </c>
      <c r="U206" s="154">
        <f t="shared" si="76"/>
        <v>0</v>
      </c>
      <c r="V206" s="155"/>
      <c r="W206" s="50">
        <f t="shared" si="58"/>
        <v>0</v>
      </c>
      <c r="X206" s="50">
        <f t="shared" si="59"/>
        <v>0</v>
      </c>
      <c r="Y206" s="31"/>
      <c r="Z206" s="22"/>
      <c r="AA206" s="37"/>
      <c r="AB206" s="31"/>
      <c r="AC206" s="50">
        <f t="shared" si="60"/>
        <v>0</v>
      </c>
      <c r="AD206" s="50">
        <f t="shared" si="61"/>
        <v>0</v>
      </c>
      <c r="AE206" s="50">
        <f t="shared" si="62"/>
        <v>0</v>
      </c>
      <c r="AF206" s="50">
        <f t="shared" si="63"/>
        <v>0</v>
      </c>
      <c r="AG206" s="50">
        <f t="shared" si="64"/>
        <v>0</v>
      </c>
      <c r="AH206" s="50">
        <f t="shared" si="65"/>
        <v>0</v>
      </c>
      <c r="AI206" s="50">
        <f t="shared" si="66"/>
        <v>0</v>
      </c>
      <c r="AJ206" s="50">
        <f t="shared" si="67"/>
        <v>0</v>
      </c>
      <c r="AK206" s="51">
        <f t="shared" si="68"/>
        <v>0</v>
      </c>
      <c r="AL206" s="37" t="str">
        <f t="shared" si="69"/>
        <v>Er ontbreken nog enkele gegevens!</v>
      </c>
      <c r="AM206" s="11"/>
      <c r="AN206" s="98">
        <f t="shared" si="70"/>
        <v>0</v>
      </c>
      <c r="AV206" s="20">
        <f t="shared" si="71"/>
        <v>0</v>
      </c>
      <c r="AW206" s="11"/>
    </row>
    <row r="207" spans="1:49" ht="15.75" customHeight="1" x14ac:dyDescent="0.2">
      <c r="A207" s="45">
        <f>SUM($AV$12:AV207)</f>
        <v>0</v>
      </c>
      <c r="B207" s="119"/>
      <c r="C207" s="52"/>
      <c r="D207" s="52"/>
      <c r="E207" s="52"/>
      <c r="F207" s="90"/>
      <c r="G207" s="89"/>
      <c r="H207" s="89"/>
      <c r="I207" s="89"/>
      <c r="J207" s="91"/>
      <c r="K207" s="92"/>
      <c r="L207" s="156">
        <f>IF(K207=Organisatie!$E$20,1,0)</f>
        <v>0</v>
      </c>
      <c r="M207" s="156">
        <f>IF(K207=Organisatie!$D$21,1,0)</f>
        <v>0</v>
      </c>
      <c r="N207" s="156">
        <f>IF(K207=Organisatie!$D$22,1,0)</f>
        <v>0</v>
      </c>
      <c r="O207" s="156">
        <f>IF(K207=Organisatie!$D$23,1,0)</f>
        <v>0</v>
      </c>
      <c r="P207" s="156">
        <f t="shared" si="72"/>
        <v>0</v>
      </c>
      <c r="Q207" s="157">
        <f t="shared" si="73"/>
        <v>0</v>
      </c>
      <c r="R207" s="152">
        <f t="shared" si="74"/>
        <v>0</v>
      </c>
      <c r="S207" s="127"/>
      <c r="T207" s="153">
        <f t="shared" si="75"/>
        <v>0</v>
      </c>
      <c r="U207" s="154">
        <f t="shared" si="76"/>
        <v>0</v>
      </c>
      <c r="V207" s="155"/>
      <c r="W207" s="50">
        <f t="shared" si="58"/>
        <v>0</v>
      </c>
      <c r="X207" s="50">
        <f t="shared" si="59"/>
        <v>0</v>
      </c>
      <c r="Y207" s="31"/>
      <c r="Z207" s="22"/>
      <c r="AA207" s="37"/>
      <c r="AB207" s="31"/>
      <c r="AC207" s="50">
        <f t="shared" si="60"/>
        <v>0</v>
      </c>
      <c r="AD207" s="50">
        <f t="shared" si="61"/>
        <v>0</v>
      </c>
      <c r="AE207" s="50">
        <f t="shared" si="62"/>
        <v>0</v>
      </c>
      <c r="AF207" s="50">
        <f t="shared" si="63"/>
        <v>0</v>
      </c>
      <c r="AG207" s="50">
        <f t="shared" si="64"/>
        <v>0</v>
      </c>
      <c r="AH207" s="50">
        <f t="shared" si="65"/>
        <v>0</v>
      </c>
      <c r="AI207" s="50">
        <f t="shared" si="66"/>
        <v>0</v>
      </c>
      <c r="AJ207" s="50">
        <f t="shared" si="67"/>
        <v>0</v>
      </c>
      <c r="AK207" s="51">
        <f t="shared" si="68"/>
        <v>0</v>
      </c>
      <c r="AL207" s="37" t="str">
        <f t="shared" si="69"/>
        <v>Er ontbreken nog enkele gegevens!</v>
      </c>
      <c r="AM207" s="11"/>
      <c r="AN207" s="98">
        <f t="shared" si="70"/>
        <v>0</v>
      </c>
      <c r="AV207" s="20">
        <f t="shared" si="71"/>
        <v>0</v>
      </c>
      <c r="AW207" s="11"/>
    </row>
    <row r="208" spans="1:49" ht="15.75" customHeight="1" x14ac:dyDescent="0.2">
      <c r="A208" s="45">
        <f>SUM($AV$12:AV208)</f>
        <v>0</v>
      </c>
      <c r="B208" s="119"/>
      <c r="C208" s="52"/>
      <c r="D208" s="52"/>
      <c r="E208" s="52"/>
      <c r="F208" s="90"/>
      <c r="G208" s="89"/>
      <c r="H208" s="89"/>
      <c r="I208" s="89"/>
      <c r="J208" s="91"/>
      <c r="K208" s="92"/>
      <c r="L208" s="156">
        <f>IF(K208=Organisatie!$E$20,1,0)</f>
        <v>0</v>
      </c>
      <c r="M208" s="156">
        <f>IF(K208=Organisatie!$D$21,1,0)</f>
        <v>0</v>
      </c>
      <c r="N208" s="156">
        <f>IF(K208=Organisatie!$D$22,1,0)</f>
        <v>0</v>
      </c>
      <c r="O208" s="156">
        <f>IF(K208=Organisatie!$D$23,1,0)</f>
        <v>0</v>
      </c>
      <c r="P208" s="156">
        <f t="shared" si="72"/>
        <v>0</v>
      </c>
      <c r="Q208" s="157">
        <f t="shared" si="73"/>
        <v>0</v>
      </c>
      <c r="R208" s="152">
        <f t="shared" si="74"/>
        <v>0</v>
      </c>
      <c r="S208" s="127"/>
      <c r="T208" s="153">
        <f t="shared" si="75"/>
        <v>0</v>
      </c>
      <c r="U208" s="154">
        <f t="shared" si="76"/>
        <v>0</v>
      </c>
      <c r="V208" s="155"/>
      <c r="W208" s="50">
        <f t="shared" si="58"/>
        <v>0</v>
      </c>
      <c r="X208" s="50">
        <f t="shared" si="59"/>
        <v>0</v>
      </c>
      <c r="Y208" s="31"/>
      <c r="Z208" s="22"/>
      <c r="AA208" s="37"/>
      <c r="AB208" s="31"/>
      <c r="AC208" s="50">
        <f t="shared" si="60"/>
        <v>0</v>
      </c>
      <c r="AD208" s="50">
        <f t="shared" si="61"/>
        <v>0</v>
      </c>
      <c r="AE208" s="50">
        <f t="shared" si="62"/>
        <v>0</v>
      </c>
      <c r="AF208" s="50">
        <f t="shared" si="63"/>
        <v>0</v>
      </c>
      <c r="AG208" s="50">
        <f t="shared" si="64"/>
        <v>0</v>
      </c>
      <c r="AH208" s="50">
        <f t="shared" si="65"/>
        <v>0</v>
      </c>
      <c r="AI208" s="50">
        <f t="shared" si="66"/>
        <v>0</v>
      </c>
      <c r="AJ208" s="50">
        <f t="shared" si="67"/>
        <v>0</v>
      </c>
      <c r="AK208" s="51">
        <f t="shared" si="68"/>
        <v>0</v>
      </c>
      <c r="AL208" s="37" t="str">
        <f t="shared" si="69"/>
        <v>Er ontbreken nog enkele gegevens!</v>
      </c>
      <c r="AM208" s="11"/>
      <c r="AN208" s="98">
        <f t="shared" si="70"/>
        <v>0</v>
      </c>
      <c r="AV208" s="20">
        <f t="shared" si="71"/>
        <v>0</v>
      </c>
      <c r="AW208" s="11"/>
    </row>
    <row r="209" spans="1:49" ht="15.75" customHeight="1" x14ac:dyDescent="0.2">
      <c r="A209" s="45">
        <f>SUM($AV$12:AV209)</f>
        <v>0</v>
      </c>
      <c r="B209" s="119"/>
      <c r="C209" s="52"/>
      <c r="D209" s="52"/>
      <c r="E209" s="52"/>
      <c r="F209" s="90"/>
      <c r="G209" s="89"/>
      <c r="H209" s="89"/>
      <c r="I209" s="89"/>
      <c r="J209" s="91"/>
      <c r="K209" s="92"/>
      <c r="L209" s="156">
        <f>IF(K209=Organisatie!$E$20,1,0)</f>
        <v>0</v>
      </c>
      <c r="M209" s="156">
        <f>IF(K209=Organisatie!$D$21,1,0)</f>
        <v>0</v>
      </c>
      <c r="N209" s="156">
        <f>IF(K209=Organisatie!$D$22,1,0)</f>
        <v>0</v>
      </c>
      <c r="O209" s="156">
        <f>IF(K209=Organisatie!$D$23,1,0)</f>
        <v>0</v>
      </c>
      <c r="P209" s="156">
        <f t="shared" si="72"/>
        <v>0</v>
      </c>
      <c r="Q209" s="157">
        <f t="shared" si="73"/>
        <v>0</v>
      </c>
      <c r="R209" s="152">
        <f t="shared" si="74"/>
        <v>0</v>
      </c>
      <c r="S209" s="127"/>
      <c r="T209" s="153">
        <f t="shared" si="75"/>
        <v>0</v>
      </c>
      <c r="U209" s="154">
        <f t="shared" si="76"/>
        <v>0</v>
      </c>
      <c r="V209" s="155"/>
      <c r="W209" s="50">
        <f t="shared" si="58"/>
        <v>0</v>
      </c>
      <c r="X209" s="50">
        <f t="shared" si="59"/>
        <v>0</v>
      </c>
      <c r="Y209" s="31"/>
      <c r="Z209" s="22"/>
      <c r="AA209" s="37"/>
      <c r="AB209" s="31"/>
      <c r="AC209" s="50">
        <f t="shared" si="60"/>
        <v>0</v>
      </c>
      <c r="AD209" s="50">
        <f t="shared" si="61"/>
        <v>0</v>
      </c>
      <c r="AE209" s="50">
        <f t="shared" si="62"/>
        <v>0</v>
      </c>
      <c r="AF209" s="50">
        <f t="shared" si="63"/>
        <v>0</v>
      </c>
      <c r="AG209" s="50">
        <f t="shared" si="64"/>
        <v>0</v>
      </c>
      <c r="AH209" s="50">
        <f t="shared" si="65"/>
        <v>0</v>
      </c>
      <c r="AI209" s="50">
        <f t="shared" si="66"/>
        <v>0</v>
      </c>
      <c r="AJ209" s="50">
        <f t="shared" si="67"/>
        <v>0</v>
      </c>
      <c r="AK209" s="51">
        <f t="shared" si="68"/>
        <v>0</v>
      </c>
      <c r="AL209" s="37" t="str">
        <f t="shared" si="69"/>
        <v>Er ontbreken nog enkele gegevens!</v>
      </c>
      <c r="AM209" s="11"/>
      <c r="AN209" s="98">
        <f t="shared" si="70"/>
        <v>0</v>
      </c>
      <c r="AV209" s="20">
        <f t="shared" si="71"/>
        <v>0</v>
      </c>
      <c r="AW209" s="11"/>
    </row>
    <row r="210" spans="1:49" ht="15.75" customHeight="1" x14ac:dyDescent="0.2">
      <c r="A210" s="45">
        <f>SUM($AV$12:AV210)</f>
        <v>0</v>
      </c>
      <c r="B210" s="119"/>
      <c r="C210" s="52"/>
      <c r="D210" s="52"/>
      <c r="E210" s="52"/>
      <c r="F210" s="90"/>
      <c r="G210" s="89"/>
      <c r="H210" s="89"/>
      <c r="I210" s="89"/>
      <c r="J210" s="91"/>
      <c r="K210" s="92"/>
      <c r="L210" s="156">
        <f>IF(K210=Organisatie!$E$20,1,0)</f>
        <v>0</v>
      </c>
      <c r="M210" s="156">
        <f>IF(K210=Organisatie!$D$21,1,0)</f>
        <v>0</v>
      </c>
      <c r="N210" s="156">
        <f>IF(K210=Organisatie!$D$22,1,0)</f>
        <v>0</v>
      </c>
      <c r="O210" s="156">
        <f>IF(K210=Organisatie!$D$23,1,0)</f>
        <v>0</v>
      </c>
      <c r="P210" s="156">
        <f t="shared" si="72"/>
        <v>0</v>
      </c>
      <c r="Q210" s="157">
        <f t="shared" si="73"/>
        <v>0</v>
      </c>
      <c r="R210" s="152">
        <f t="shared" si="74"/>
        <v>0</v>
      </c>
      <c r="S210" s="127"/>
      <c r="T210" s="153">
        <f t="shared" si="75"/>
        <v>0</v>
      </c>
      <c r="U210" s="154">
        <f t="shared" si="76"/>
        <v>0</v>
      </c>
      <c r="V210" s="155"/>
      <c r="W210" s="50">
        <f t="shared" si="58"/>
        <v>0</v>
      </c>
      <c r="X210" s="50">
        <f t="shared" si="59"/>
        <v>0</v>
      </c>
      <c r="Y210" s="31"/>
      <c r="Z210" s="22"/>
      <c r="AA210" s="37"/>
      <c r="AB210" s="31"/>
      <c r="AC210" s="50">
        <f t="shared" si="60"/>
        <v>0</v>
      </c>
      <c r="AD210" s="50">
        <f t="shared" si="61"/>
        <v>0</v>
      </c>
      <c r="AE210" s="50">
        <f t="shared" si="62"/>
        <v>0</v>
      </c>
      <c r="AF210" s="50">
        <f t="shared" si="63"/>
        <v>0</v>
      </c>
      <c r="AG210" s="50">
        <f t="shared" si="64"/>
        <v>0</v>
      </c>
      <c r="AH210" s="50">
        <f t="shared" si="65"/>
        <v>0</v>
      </c>
      <c r="AI210" s="50">
        <f t="shared" si="66"/>
        <v>0</v>
      </c>
      <c r="AJ210" s="50">
        <f t="shared" si="67"/>
        <v>0</v>
      </c>
      <c r="AK210" s="51">
        <f t="shared" si="68"/>
        <v>0</v>
      </c>
      <c r="AL210" s="37" t="str">
        <f t="shared" si="69"/>
        <v>Er ontbreken nog enkele gegevens!</v>
      </c>
      <c r="AM210" s="11"/>
      <c r="AN210" s="98">
        <f t="shared" si="70"/>
        <v>0</v>
      </c>
      <c r="AV210" s="20">
        <f t="shared" si="71"/>
        <v>0</v>
      </c>
      <c r="AW210" s="11"/>
    </row>
    <row r="211" spans="1:49" ht="15.75" customHeight="1" x14ac:dyDescent="0.2">
      <c r="A211" s="45">
        <f>SUM($AV$12:AV211)</f>
        <v>0</v>
      </c>
      <c r="B211" s="119"/>
      <c r="C211" s="52"/>
      <c r="D211" s="52"/>
      <c r="E211" s="52"/>
      <c r="F211" s="90"/>
      <c r="G211" s="89"/>
      <c r="H211" s="89"/>
      <c r="I211" s="89"/>
      <c r="J211" s="91"/>
      <c r="K211" s="92"/>
      <c r="L211" s="156">
        <f>IF(K211=Organisatie!$E$20,1,0)</f>
        <v>0</v>
      </c>
      <c r="M211" s="156">
        <f>IF(K211=Organisatie!$D$21,1,0)</f>
        <v>0</v>
      </c>
      <c r="N211" s="156">
        <f>IF(K211=Organisatie!$D$22,1,0)</f>
        <v>0</v>
      </c>
      <c r="O211" s="156">
        <f>IF(K211=Organisatie!$D$23,1,0)</f>
        <v>0</v>
      </c>
      <c r="P211" s="156">
        <f t="shared" si="72"/>
        <v>0</v>
      </c>
      <c r="Q211" s="157">
        <f t="shared" si="73"/>
        <v>0</v>
      </c>
      <c r="R211" s="152">
        <f t="shared" si="74"/>
        <v>0</v>
      </c>
      <c r="S211" s="127"/>
      <c r="T211" s="153">
        <f t="shared" si="75"/>
        <v>0</v>
      </c>
      <c r="U211" s="154">
        <f t="shared" si="76"/>
        <v>0</v>
      </c>
      <c r="V211" s="155"/>
      <c r="W211" s="50">
        <f t="shared" si="58"/>
        <v>0</v>
      </c>
      <c r="X211" s="50">
        <f t="shared" si="59"/>
        <v>0</v>
      </c>
      <c r="Y211" s="31"/>
      <c r="Z211" s="22"/>
      <c r="AA211" s="37"/>
      <c r="AB211" s="31"/>
      <c r="AC211" s="50">
        <f t="shared" si="60"/>
        <v>0</v>
      </c>
      <c r="AD211" s="50">
        <f t="shared" si="61"/>
        <v>0</v>
      </c>
      <c r="AE211" s="50">
        <f t="shared" si="62"/>
        <v>0</v>
      </c>
      <c r="AF211" s="50">
        <f t="shared" si="63"/>
        <v>0</v>
      </c>
      <c r="AG211" s="50">
        <f t="shared" si="64"/>
        <v>0</v>
      </c>
      <c r="AH211" s="50">
        <f t="shared" si="65"/>
        <v>0</v>
      </c>
      <c r="AI211" s="50">
        <f t="shared" si="66"/>
        <v>0</v>
      </c>
      <c r="AJ211" s="50">
        <f t="shared" si="67"/>
        <v>0</v>
      </c>
      <c r="AK211" s="51">
        <f t="shared" si="68"/>
        <v>0</v>
      </c>
      <c r="AL211" s="37" t="str">
        <f t="shared" si="69"/>
        <v>Er ontbreken nog enkele gegevens!</v>
      </c>
      <c r="AM211" s="11"/>
      <c r="AN211" s="98">
        <f t="shared" si="70"/>
        <v>0</v>
      </c>
      <c r="AV211" s="20">
        <f t="shared" si="71"/>
        <v>0</v>
      </c>
      <c r="AW211" s="11"/>
    </row>
    <row r="212" spans="1:49" ht="15.75" customHeight="1" x14ac:dyDescent="0.2">
      <c r="A212" s="45">
        <f>SUM($AV$12:AV212)</f>
        <v>0</v>
      </c>
      <c r="B212" s="119"/>
      <c r="C212" s="52"/>
      <c r="D212" s="52"/>
      <c r="E212" s="52"/>
      <c r="F212" s="90"/>
      <c r="G212" s="89"/>
      <c r="H212" s="89"/>
      <c r="I212" s="89"/>
      <c r="J212" s="91"/>
      <c r="K212" s="92"/>
      <c r="L212" s="156">
        <f>IF(K212=Organisatie!$E$20,1,0)</f>
        <v>0</v>
      </c>
      <c r="M212" s="156">
        <f>IF(K212=Organisatie!$D$21,1,0)</f>
        <v>0</v>
      </c>
      <c r="N212" s="156">
        <f>IF(K212=Organisatie!$D$22,1,0)</f>
        <v>0</v>
      </c>
      <c r="O212" s="156">
        <f>IF(K212=Organisatie!$D$23,1,0)</f>
        <v>0</v>
      </c>
      <c r="P212" s="156">
        <f t="shared" si="72"/>
        <v>0</v>
      </c>
      <c r="Q212" s="157">
        <f t="shared" si="73"/>
        <v>0</v>
      </c>
      <c r="R212" s="152">
        <f t="shared" si="74"/>
        <v>0</v>
      </c>
      <c r="S212" s="127"/>
      <c r="T212" s="153">
        <f t="shared" si="75"/>
        <v>0</v>
      </c>
      <c r="U212" s="154">
        <f t="shared" si="76"/>
        <v>0</v>
      </c>
      <c r="V212" s="155"/>
      <c r="W212" s="50">
        <f t="shared" si="58"/>
        <v>0</v>
      </c>
      <c r="X212" s="50">
        <f t="shared" si="59"/>
        <v>0</v>
      </c>
      <c r="Y212" s="31"/>
      <c r="Z212" s="22"/>
      <c r="AA212" s="37"/>
      <c r="AB212" s="31"/>
      <c r="AC212" s="50">
        <f t="shared" si="60"/>
        <v>0</v>
      </c>
      <c r="AD212" s="50">
        <f t="shared" si="61"/>
        <v>0</v>
      </c>
      <c r="AE212" s="50">
        <f t="shared" si="62"/>
        <v>0</v>
      </c>
      <c r="AF212" s="50">
        <f t="shared" si="63"/>
        <v>0</v>
      </c>
      <c r="AG212" s="50">
        <f t="shared" si="64"/>
        <v>0</v>
      </c>
      <c r="AH212" s="50">
        <f t="shared" si="65"/>
        <v>0</v>
      </c>
      <c r="AI212" s="50">
        <f t="shared" si="66"/>
        <v>0</v>
      </c>
      <c r="AJ212" s="50">
        <f t="shared" si="67"/>
        <v>0</v>
      </c>
      <c r="AK212" s="51">
        <f t="shared" si="68"/>
        <v>0</v>
      </c>
      <c r="AL212" s="37" t="str">
        <f t="shared" si="69"/>
        <v>Er ontbreken nog enkele gegevens!</v>
      </c>
      <c r="AM212" s="11"/>
      <c r="AN212" s="98">
        <f t="shared" si="70"/>
        <v>0</v>
      </c>
      <c r="AV212" s="20">
        <f t="shared" si="71"/>
        <v>0</v>
      </c>
      <c r="AW212" s="11"/>
    </row>
    <row r="213" spans="1:49" ht="15.75" customHeight="1" x14ac:dyDescent="0.2">
      <c r="A213" s="45">
        <f>SUM($AV$12:AV213)</f>
        <v>0</v>
      </c>
      <c r="B213" s="119"/>
      <c r="C213" s="52"/>
      <c r="D213" s="52"/>
      <c r="E213" s="52"/>
      <c r="F213" s="90"/>
      <c r="G213" s="89"/>
      <c r="H213" s="89"/>
      <c r="I213" s="89"/>
      <c r="J213" s="91"/>
      <c r="K213" s="92"/>
      <c r="L213" s="156">
        <f>IF(K213=Organisatie!$E$20,1,0)</f>
        <v>0</v>
      </c>
      <c r="M213" s="156">
        <f>IF(K213=Organisatie!$D$21,1,0)</f>
        <v>0</v>
      </c>
      <c r="N213" s="156">
        <f>IF(K213=Organisatie!$D$22,1,0)</f>
        <v>0</v>
      </c>
      <c r="O213" s="156">
        <f>IF(K213=Organisatie!$D$23,1,0)</f>
        <v>0</v>
      </c>
      <c r="P213" s="156">
        <f t="shared" si="72"/>
        <v>0</v>
      </c>
      <c r="Q213" s="157">
        <f t="shared" si="73"/>
        <v>0</v>
      </c>
      <c r="R213" s="152">
        <f t="shared" si="74"/>
        <v>0</v>
      </c>
      <c r="S213" s="127"/>
      <c r="T213" s="153">
        <f t="shared" si="75"/>
        <v>0</v>
      </c>
      <c r="U213" s="154">
        <f t="shared" si="76"/>
        <v>0</v>
      </c>
      <c r="V213" s="155"/>
      <c r="W213" s="50">
        <f t="shared" si="58"/>
        <v>0</v>
      </c>
      <c r="X213" s="50">
        <f t="shared" si="59"/>
        <v>0</v>
      </c>
      <c r="Y213" s="31"/>
      <c r="Z213" s="22"/>
      <c r="AA213" s="37"/>
      <c r="AB213" s="31"/>
      <c r="AC213" s="50">
        <f t="shared" si="60"/>
        <v>0</v>
      </c>
      <c r="AD213" s="50">
        <f t="shared" si="61"/>
        <v>0</v>
      </c>
      <c r="AE213" s="50">
        <f t="shared" si="62"/>
        <v>0</v>
      </c>
      <c r="AF213" s="50">
        <f t="shared" si="63"/>
        <v>0</v>
      </c>
      <c r="AG213" s="50">
        <f t="shared" si="64"/>
        <v>0</v>
      </c>
      <c r="AH213" s="50">
        <f t="shared" si="65"/>
        <v>0</v>
      </c>
      <c r="AI213" s="50">
        <f t="shared" si="66"/>
        <v>0</v>
      </c>
      <c r="AJ213" s="50">
        <f t="shared" si="67"/>
        <v>0</v>
      </c>
      <c r="AK213" s="51">
        <f t="shared" si="68"/>
        <v>0</v>
      </c>
      <c r="AL213" s="37" t="str">
        <f t="shared" si="69"/>
        <v>Er ontbreken nog enkele gegevens!</v>
      </c>
      <c r="AM213" s="11"/>
      <c r="AN213" s="98">
        <f t="shared" si="70"/>
        <v>0</v>
      </c>
      <c r="AV213" s="20">
        <f t="shared" si="71"/>
        <v>0</v>
      </c>
      <c r="AW213" s="11"/>
    </row>
    <row r="214" spans="1:49" ht="15.75" customHeight="1" x14ac:dyDescent="0.2">
      <c r="A214" s="45">
        <f>SUM($AV$12:AV214)</f>
        <v>0</v>
      </c>
      <c r="B214" s="119"/>
      <c r="C214" s="52"/>
      <c r="D214" s="52"/>
      <c r="E214" s="52"/>
      <c r="F214" s="90"/>
      <c r="G214" s="89"/>
      <c r="H214" s="89"/>
      <c r="I214" s="89"/>
      <c r="J214" s="91"/>
      <c r="K214" s="92"/>
      <c r="L214" s="156">
        <f>IF(K214=Organisatie!$E$20,1,0)</f>
        <v>0</v>
      </c>
      <c r="M214" s="156">
        <f>IF(K214=Organisatie!$D$21,1,0)</f>
        <v>0</v>
      </c>
      <c r="N214" s="156">
        <f>IF(K214=Organisatie!$D$22,1,0)</f>
        <v>0</v>
      </c>
      <c r="O214" s="156">
        <f>IF(K214=Organisatie!$D$23,1,0)</f>
        <v>0</v>
      </c>
      <c r="P214" s="156">
        <f t="shared" si="72"/>
        <v>0</v>
      </c>
      <c r="Q214" s="157">
        <f t="shared" si="73"/>
        <v>0</v>
      </c>
      <c r="R214" s="152">
        <f t="shared" si="74"/>
        <v>0</v>
      </c>
      <c r="S214" s="127"/>
      <c r="T214" s="153">
        <f t="shared" si="75"/>
        <v>0</v>
      </c>
      <c r="U214" s="154">
        <f t="shared" si="76"/>
        <v>0</v>
      </c>
      <c r="V214" s="155"/>
      <c r="W214" s="50">
        <f t="shared" si="58"/>
        <v>0</v>
      </c>
      <c r="X214" s="50">
        <f t="shared" si="59"/>
        <v>0</v>
      </c>
      <c r="Y214" s="31"/>
      <c r="Z214" s="22"/>
      <c r="AA214" s="37"/>
      <c r="AB214" s="31"/>
      <c r="AC214" s="50">
        <f t="shared" si="60"/>
        <v>0</v>
      </c>
      <c r="AD214" s="50">
        <f t="shared" si="61"/>
        <v>0</v>
      </c>
      <c r="AE214" s="50">
        <f t="shared" si="62"/>
        <v>0</v>
      </c>
      <c r="AF214" s="50">
        <f t="shared" si="63"/>
        <v>0</v>
      </c>
      <c r="AG214" s="50">
        <f t="shared" si="64"/>
        <v>0</v>
      </c>
      <c r="AH214" s="50">
        <f t="shared" si="65"/>
        <v>0</v>
      </c>
      <c r="AI214" s="50">
        <f t="shared" si="66"/>
        <v>0</v>
      </c>
      <c r="AJ214" s="50">
        <f t="shared" si="67"/>
        <v>0</v>
      </c>
      <c r="AK214" s="51">
        <f t="shared" si="68"/>
        <v>0</v>
      </c>
      <c r="AL214" s="37" t="str">
        <f t="shared" si="69"/>
        <v>Er ontbreken nog enkele gegevens!</v>
      </c>
      <c r="AM214" s="11"/>
      <c r="AN214" s="98">
        <f t="shared" si="70"/>
        <v>0</v>
      </c>
      <c r="AV214" s="20">
        <f t="shared" si="71"/>
        <v>0</v>
      </c>
      <c r="AW214" s="11"/>
    </row>
    <row r="215" spans="1:49" ht="15.75" customHeight="1" x14ac:dyDescent="0.2">
      <c r="A215" s="45">
        <f>SUM($AV$12:AV215)</f>
        <v>0</v>
      </c>
      <c r="B215" s="119"/>
      <c r="C215" s="52"/>
      <c r="D215" s="52"/>
      <c r="E215" s="52"/>
      <c r="F215" s="90"/>
      <c r="G215" s="89"/>
      <c r="H215" s="89"/>
      <c r="I215" s="89"/>
      <c r="J215" s="91"/>
      <c r="K215" s="92"/>
      <c r="L215" s="156">
        <f>IF(K215=Organisatie!$E$20,1,0)</f>
        <v>0</v>
      </c>
      <c r="M215" s="156">
        <f>IF(K215=Organisatie!$D$21,1,0)</f>
        <v>0</v>
      </c>
      <c r="N215" s="156">
        <f>IF(K215=Organisatie!$D$22,1,0)</f>
        <v>0</v>
      </c>
      <c r="O215" s="156">
        <f>IF(K215=Organisatie!$D$23,1,0)</f>
        <v>0</v>
      </c>
      <c r="P215" s="156">
        <f t="shared" si="72"/>
        <v>0</v>
      </c>
      <c r="Q215" s="157">
        <f t="shared" si="73"/>
        <v>0</v>
      </c>
      <c r="R215" s="152">
        <f t="shared" si="74"/>
        <v>0</v>
      </c>
      <c r="S215" s="127"/>
      <c r="T215" s="153">
        <f t="shared" si="75"/>
        <v>0</v>
      </c>
      <c r="U215" s="154">
        <f t="shared" si="76"/>
        <v>0</v>
      </c>
      <c r="V215" s="155"/>
      <c r="W215" s="50">
        <f t="shared" si="58"/>
        <v>0</v>
      </c>
      <c r="X215" s="50">
        <f t="shared" si="59"/>
        <v>0</v>
      </c>
      <c r="Y215" s="31"/>
      <c r="Z215" s="22"/>
      <c r="AA215" s="37"/>
      <c r="AB215" s="31"/>
      <c r="AC215" s="50">
        <f t="shared" si="60"/>
        <v>0</v>
      </c>
      <c r="AD215" s="50">
        <f t="shared" si="61"/>
        <v>0</v>
      </c>
      <c r="AE215" s="50">
        <f t="shared" si="62"/>
        <v>0</v>
      </c>
      <c r="AF215" s="50">
        <f t="shared" si="63"/>
        <v>0</v>
      </c>
      <c r="AG215" s="50">
        <f t="shared" si="64"/>
        <v>0</v>
      </c>
      <c r="AH215" s="50">
        <f t="shared" si="65"/>
        <v>0</v>
      </c>
      <c r="AI215" s="50">
        <f t="shared" si="66"/>
        <v>0</v>
      </c>
      <c r="AJ215" s="50">
        <f t="shared" si="67"/>
        <v>0</v>
      </c>
      <c r="AK215" s="51">
        <f t="shared" si="68"/>
        <v>0</v>
      </c>
      <c r="AL215" s="37" t="str">
        <f t="shared" si="69"/>
        <v>Er ontbreken nog enkele gegevens!</v>
      </c>
      <c r="AM215" s="11"/>
      <c r="AN215" s="98">
        <f t="shared" si="70"/>
        <v>0</v>
      </c>
      <c r="AV215" s="20">
        <f t="shared" si="71"/>
        <v>0</v>
      </c>
      <c r="AW215" s="11"/>
    </row>
    <row r="216" spans="1:49" ht="15.75" customHeight="1" x14ac:dyDescent="0.2">
      <c r="A216" s="45">
        <f>SUM($AV$12:AV216)</f>
        <v>0</v>
      </c>
      <c r="B216" s="119"/>
      <c r="C216" s="52"/>
      <c r="D216" s="52"/>
      <c r="E216" s="52"/>
      <c r="F216" s="90"/>
      <c r="G216" s="89"/>
      <c r="H216" s="89"/>
      <c r="I216" s="89"/>
      <c r="J216" s="91"/>
      <c r="K216" s="92"/>
      <c r="L216" s="156">
        <f>IF(K216=Organisatie!$E$20,1,0)</f>
        <v>0</v>
      </c>
      <c r="M216" s="156">
        <f>IF(K216=Organisatie!$D$21,1,0)</f>
        <v>0</v>
      </c>
      <c r="N216" s="156">
        <f>IF(K216=Organisatie!$D$22,1,0)</f>
        <v>0</v>
      </c>
      <c r="O216" s="156">
        <f>IF(K216=Organisatie!$D$23,1,0)</f>
        <v>0</v>
      </c>
      <c r="P216" s="156">
        <f t="shared" si="72"/>
        <v>0</v>
      </c>
      <c r="Q216" s="157">
        <f t="shared" si="73"/>
        <v>0</v>
      </c>
      <c r="R216" s="152">
        <f t="shared" si="74"/>
        <v>0</v>
      </c>
      <c r="S216" s="127"/>
      <c r="T216" s="153">
        <f t="shared" si="75"/>
        <v>0</v>
      </c>
      <c r="U216" s="154">
        <f t="shared" si="76"/>
        <v>0</v>
      </c>
      <c r="V216" s="155"/>
      <c r="W216" s="50">
        <f t="shared" si="58"/>
        <v>0</v>
      </c>
      <c r="X216" s="50">
        <f t="shared" si="59"/>
        <v>0</v>
      </c>
      <c r="Y216" s="31"/>
      <c r="Z216" s="22"/>
      <c r="AA216" s="37"/>
      <c r="AB216" s="31"/>
      <c r="AC216" s="50">
        <f t="shared" si="60"/>
        <v>0</v>
      </c>
      <c r="AD216" s="50">
        <f t="shared" si="61"/>
        <v>0</v>
      </c>
      <c r="AE216" s="50">
        <f t="shared" si="62"/>
        <v>0</v>
      </c>
      <c r="AF216" s="50">
        <f t="shared" si="63"/>
        <v>0</v>
      </c>
      <c r="AG216" s="50">
        <f t="shared" si="64"/>
        <v>0</v>
      </c>
      <c r="AH216" s="50">
        <f t="shared" si="65"/>
        <v>0</v>
      </c>
      <c r="AI216" s="50">
        <f t="shared" si="66"/>
        <v>0</v>
      </c>
      <c r="AJ216" s="50">
        <f t="shared" si="67"/>
        <v>0</v>
      </c>
      <c r="AK216" s="51">
        <f t="shared" si="68"/>
        <v>0</v>
      </c>
      <c r="AL216" s="37" t="str">
        <f t="shared" si="69"/>
        <v>Er ontbreken nog enkele gegevens!</v>
      </c>
      <c r="AM216" s="11"/>
      <c r="AN216" s="98">
        <f t="shared" si="70"/>
        <v>0</v>
      </c>
      <c r="AV216" s="20">
        <f t="shared" si="71"/>
        <v>0</v>
      </c>
      <c r="AW216" s="11"/>
    </row>
    <row r="217" spans="1:49" ht="15.75" customHeight="1" x14ac:dyDescent="0.2">
      <c r="A217" s="45">
        <f>SUM($AV$12:AV217)</f>
        <v>0</v>
      </c>
      <c r="B217" s="119"/>
      <c r="C217" s="52"/>
      <c r="D217" s="52"/>
      <c r="E217" s="52"/>
      <c r="F217" s="90"/>
      <c r="G217" s="89"/>
      <c r="H217" s="89"/>
      <c r="I217" s="89"/>
      <c r="J217" s="91"/>
      <c r="K217" s="92"/>
      <c r="L217" s="156">
        <f>IF(K217=Organisatie!$E$20,1,0)</f>
        <v>0</v>
      </c>
      <c r="M217" s="156">
        <f>IF(K217=Organisatie!$D$21,1,0)</f>
        <v>0</v>
      </c>
      <c r="N217" s="156">
        <f>IF(K217=Organisatie!$D$22,1,0)</f>
        <v>0</v>
      </c>
      <c r="O217" s="156">
        <f>IF(K217=Organisatie!$D$23,1,0)</f>
        <v>0</v>
      </c>
      <c r="P217" s="156">
        <f t="shared" si="72"/>
        <v>0</v>
      </c>
      <c r="Q217" s="157">
        <f t="shared" si="73"/>
        <v>0</v>
      </c>
      <c r="R217" s="152">
        <f t="shared" si="74"/>
        <v>0</v>
      </c>
      <c r="S217" s="127"/>
      <c r="T217" s="153">
        <f t="shared" si="75"/>
        <v>0</v>
      </c>
      <c r="U217" s="154">
        <f t="shared" si="76"/>
        <v>0</v>
      </c>
      <c r="V217" s="155"/>
      <c r="W217" s="50">
        <f t="shared" si="58"/>
        <v>0</v>
      </c>
      <c r="X217" s="50">
        <f t="shared" si="59"/>
        <v>0</v>
      </c>
      <c r="Y217" s="31"/>
      <c r="Z217" s="22"/>
      <c r="AA217" s="37"/>
      <c r="AB217" s="31"/>
      <c r="AC217" s="50">
        <f t="shared" si="60"/>
        <v>0</v>
      </c>
      <c r="AD217" s="50">
        <f t="shared" si="61"/>
        <v>0</v>
      </c>
      <c r="AE217" s="50">
        <f t="shared" si="62"/>
        <v>0</v>
      </c>
      <c r="AF217" s="50">
        <f t="shared" si="63"/>
        <v>0</v>
      </c>
      <c r="AG217" s="50">
        <f t="shared" si="64"/>
        <v>0</v>
      </c>
      <c r="AH217" s="50">
        <f t="shared" si="65"/>
        <v>0</v>
      </c>
      <c r="AI217" s="50">
        <f t="shared" si="66"/>
        <v>0</v>
      </c>
      <c r="AJ217" s="50">
        <f t="shared" si="67"/>
        <v>0</v>
      </c>
      <c r="AK217" s="51">
        <f t="shared" si="68"/>
        <v>0</v>
      </c>
      <c r="AL217" s="37" t="str">
        <f t="shared" si="69"/>
        <v>Er ontbreken nog enkele gegevens!</v>
      </c>
      <c r="AM217" s="11"/>
      <c r="AN217" s="98">
        <f t="shared" si="70"/>
        <v>0</v>
      </c>
      <c r="AV217" s="20">
        <f t="shared" si="71"/>
        <v>0</v>
      </c>
      <c r="AW217" s="11"/>
    </row>
    <row r="218" spans="1:49" ht="15.75" customHeight="1" x14ac:dyDescent="0.2">
      <c r="A218" s="45">
        <f>SUM($AV$12:AV218)</f>
        <v>0</v>
      </c>
      <c r="B218" s="119"/>
      <c r="C218" s="52"/>
      <c r="D218" s="52"/>
      <c r="E218" s="52"/>
      <c r="F218" s="90"/>
      <c r="G218" s="89"/>
      <c r="H218" s="89"/>
      <c r="I218" s="89"/>
      <c r="J218" s="91"/>
      <c r="K218" s="92"/>
      <c r="L218" s="156">
        <f>IF(K218=Organisatie!$E$20,1,0)</f>
        <v>0</v>
      </c>
      <c r="M218" s="156">
        <f>IF(K218=Organisatie!$D$21,1,0)</f>
        <v>0</v>
      </c>
      <c r="N218" s="156">
        <f>IF(K218=Organisatie!$D$22,1,0)</f>
        <v>0</v>
      </c>
      <c r="O218" s="156">
        <f>IF(K218=Organisatie!$D$23,1,0)</f>
        <v>0</v>
      </c>
      <c r="P218" s="156">
        <f t="shared" si="72"/>
        <v>0</v>
      </c>
      <c r="Q218" s="157">
        <f t="shared" si="73"/>
        <v>0</v>
      </c>
      <c r="R218" s="152">
        <f t="shared" si="74"/>
        <v>0</v>
      </c>
      <c r="S218" s="127"/>
      <c r="T218" s="153">
        <f t="shared" si="75"/>
        <v>0</v>
      </c>
      <c r="U218" s="154">
        <f t="shared" si="76"/>
        <v>0</v>
      </c>
      <c r="V218" s="155"/>
      <c r="W218" s="50">
        <f t="shared" si="58"/>
        <v>0</v>
      </c>
      <c r="X218" s="50">
        <f t="shared" si="59"/>
        <v>0</v>
      </c>
      <c r="Y218" s="31"/>
      <c r="Z218" s="22"/>
      <c r="AA218" s="37"/>
      <c r="AB218" s="31"/>
      <c r="AC218" s="50">
        <f t="shared" si="60"/>
        <v>0</v>
      </c>
      <c r="AD218" s="50">
        <f t="shared" si="61"/>
        <v>0</v>
      </c>
      <c r="AE218" s="50">
        <f t="shared" si="62"/>
        <v>0</v>
      </c>
      <c r="AF218" s="50">
        <f t="shared" si="63"/>
        <v>0</v>
      </c>
      <c r="AG218" s="50">
        <f t="shared" si="64"/>
        <v>0</v>
      </c>
      <c r="AH218" s="50">
        <f t="shared" si="65"/>
        <v>0</v>
      </c>
      <c r="AI218" s="50">
        <f t="shared" si="66"/>
        <v>0</v>
      </c>
      <c r="AJ218" s="50">
        <f t="shared" si="67"/>
        <v>0</v>
      </c>
      <c r="AK218" s="51">
        <f t="shared" si="68"/>
        <v>0</v>
      </c>
      <c r="AL218" s="37" t="str">
        <f t="shared" si="69"/>
        <v>Er ontbreken nog enkele gegevens!</v>
      </c>
      <c r="AM218" s="11"/>
      <c r="AN218" s="98">
        <f t="shared" si="70"/>
        <v>0</v>
      </c>
      <c r="AV218" s="20">
        <f t="shared" si="71"/>
        <v>0</v>
      </c>
      <c r="AW218" s="11"/>
    </row>
    <row r="219" spans="1:49" ht="15.75" customHeight="1" x14ac:dyDescent="0.2">
      <c r="A219" s="45">
        <f>SUM($AV$12:AV219)</f>
        <v>0</v>
      </c>
      <c r="B219" s="119"/>
      <c r="C219" s="52"/>
      <c r="D219" s="52"/>
      <c r="E219" s="52"/>
      <c r="F219" s="90"/>
      <c r="G219" s="89"/>
      <c r="H219" s="89"/>
      <c r="I219" s="89"/>
      <c r="J219" s="91"/>
      <c r="K219" s="92"/>
      <c r="L219" s="156">
        <f>IF(K219=Organisatie!$E$20,1,0)</f>
        <v>0</v>
      </c>
      <c r="M219" s="156">
        <f>IF(K219=Organisatie!$D$21,1,0)</f>
        <v>0</v>
      </c>
      <c r="N219" s="156">
        <f>IF(K219=Organisatie!$D$22,1,0)</f>
        <v>0</v>
      </c>
      <c r="O219" s="156">
        <f>IF(K219=Organisatie!$D$23,1,0)</f>
        <v>0</v>
      </c>
      <c r="P219" s="156">
        <f t="shared" si="72"/>
        <v>0</v>
      </c>
      <c r="Q219" s="157">
        <f t="shared" si="73"/>
        <v>0</v>
      </c>
      <c r="R219" s="152">
        <f t="shared" si="74"/>
        <v>0</v>
      </c>
      <c r="S219" s="127"/>
      <c r="T219" s="153">
        <f t="shared" si="75"/>
        <v>0</v>
      </c>
      <c r="U219" s="154">
        <f t="shared" si="76"/>
        <v>0</v>
      </c>
      <c r="V219" s="155"/>
      <c r="W219" s="50">
        <f t="shared" si="58"/>
        <v>0</v>
      </c>
      <c r="X219" s="50">
        <f t="shared" si="59"/>
        <v>0</v>
      </c>
      <c r="Y219" s="31"/>
      <c r="Z219" s="22"/>
      <c r="AA219" s="37"/>
      <c r="AB219" s="31"/>
      <c r="AC219" s="50">
        <f t="shared" si="60"/>
        <v>0</v>
      </c>
      <c r="AD219" s="50">
        <f t="shared" si="61"/>
        <v>0</v>
      </c>
      <c r="AE219" s="50">
        <f t="shared" si="62"/>
        <v>0</v>
      </c>
      <c r="AF219" s="50">
        <f t="shared" si="63"/>
        <v>0</v>
      </c>
      <c r="AG219" s="50">
        <f t="shared" si="64"/>
        <v>0</v>
      </c>
      <c r="AH219" s="50">
        <f t="shared" si="65"/>
        <v>0</v>
      </c>
      <c r="AI219" s="50">
        <f t="shared" si="66"/>
        <v>0</v>
      </c>
      <c r="AJ219" s="50">
        <f t="shared" si="67"/>
        <v>0</v>
      </c>
      <c r="AK219" s="51">
        <f t="shared" si="68"/>
        <v>0</v>
      </c>
      <c r="AL219" s="37" t="str">
        <f t="shared" si="69"/>
        <v>Er ontbreken nog enkele gegevens!</v>
      </c>
      <c r="AM219" s="11"/>
      <c r="AN219" s="98">
        <f t="shared" si="70"/>
        <v>0</v>
      </c>
      <c r="AV219" s="20">
        <f t="shared" si="71"/>
        <v>0</v>
      </c>
      <c r="AW219" s="11"/>
    </row>
    <row r="220" spans="1:49" ht="15.75" customHeight="1" x14ac:dyDescent="0.2">
      <c r="A220" s="45">
        <f>SUM($AV$12:AV220)</f>
        <v>0</v>
      </c>
      <c r="B220" s="119"/>
      <c r="C220" s="52"/>
      <c r="D220" s="52"/>
      <c r="E220" s="52"/>
      <c r="F220" s="90"/>
      <c r="G220" s="89"/>
      <c r="H220" s="89"/>
      <c r="I220" s="89"/>
      <c r="J220" s="91"/>
      <c r="K220" s="92"/>
      <c r="L220" s="156">
        <f>IF(K220=Organisatie!$E$20,1,0)</f>
        <v>0</v>
      </c>
      <c r="M220" s="156">
        <f>IF(K220=Organisatie!$D$21,1,0)</f>
        <v>0</v>
      </c>
      <c r="N220" s="156">
        <f>IF(K220=Organisatie!$D$22,1,0)</f>
        <v>0</v>
      </c>
      <c r="O220" s="156">
        <f>IF(K220=Organisatie!$D$23,1,0)</f>
        <v>0</v>
      </c>
      <c r="P220" s="156">
        <f t="shared" si="72"/>
        <v>0</v>
      </c>
      <c r="Q220" s="157">
        <f t="shared" si="73"/>
        <v>0</v>
      </c>
      <c r="R220" s="152">
        <f t="shared" si="74"/>
        <v>0</v>
      </c>
      <c r="S220" s="127"/>
      <c r="T220" s="153">
        <f t="shared" si="75"/>
        <v>0</v>
      </c>
      <c r="U220" s="154">
        <f t="shared" si="76"/>
        <v>0</v>
      </c>
      <c r="V220" s="155"/>
      <c r="W220" s="50">
        <f t="shared" si="58"/>
        <v>0</v>
      </c>
      <c r="X220" s="50">
        <f t="shared" si="59"/>
        <v>0</v>
      </c>
      <c r="Y220" s="31"/>
      <c r="Z220" s="22"/>
      <c r="AA220" s="37"/>
      <c r="AB220" s="31"/>
      <c r="AC220" s="50">
        <f t="shared" si="60"/>
        <v>0</v>
      </c>
      <c r="AD220" s="50">
        <f t="shared" si="61"/>
        <v>0</v>
      </c>
      <c r="AE220" s="50">
        <f t="shared" si="62"/>
        <v>0</v>
      </c>
      <c r="AF220" s="50">
        <f t="shared" si="63"/>
        <v>0</v>
      </c>
      <c r="AG220" s="50">
        <f t="shared" si="64"/>
        <v>0</v>
      </c>
      <c r="AH220" s="50">
        <f t="shared" si="65"/>
        <v>0</v>
      </c>
      <c r="AI220" s="50">
        <f t="shared" si="66"/>
        <v>0</v>
      </c>
      <c r="AJ220" s="50">
        <f t="shared" si="67"/>
        <v>0</v>
      </c>
      <c r="AK220" s="51">
        <f t="shared" si="68"/>
        <v>0</v>
      </c>
      <c r="AL220" s="37" t="str">
        <f t="shared" si="69"/>
        <v>Er ontbreken nog enkele gegevens!</v>
      </c>
      <c r="AM220" s="11"/>
      <c r="AN220" s="98">
        <f t="shared" si="70"/>
        <v>0</v>
      </c>
      <c r="AV220" s="20">
        <f t="shared" si="71"/>
        <v>0</v>
      </c>
      <c r="AW220" s="11"/>
    </row>
    <row r="221" spans="1:49" ht="15.75" customHeight="1" x14ac:dyDescent="0.2">
      <c r="A221" s="45">
        <f>SUM($AV$12:AV221)</f>
        <v>0</v>
      </c>
      <c r="B221" s="119"/>
      <c r="C221" s="52"/>
      <c r="D221" s="52"/>
      <c r="E221" s="52"/>
      <c r="F221" s="90"/>
      <c r="G221" s="89"/>
      <c r="H221" s="89"/>
      <c r="I221" s="89"/>
      <c r="J221" s="91"/>
      <c r="K221" s="92"/>
      <c r="L221" s="156">
        <f>IF(K221=Organisatie!$E$20,1,0)</f>
        <v>0</v>
      </c>
      <c r="M221" s="156">
        <f>IF(K221=Organisatie!$D$21,1,0)</f>
        <v>0</v>
      </c>
      <c r="N221" s="156">
        <f>IF(K221=Organisatie!$D$22,1,0)</f>
        <v>0</v>
      </c>
      <c r="O221" s="156">
        <f>IF(K221=Organisatie!$D$23,1,0)</f>
        <v>0</v>
      </c>
      <c r="P221" s="156">
        <f t="shared" si="72"/>
        <v>0</v>
      </c>
      <c r="Q221" s="157">
        <f t="shared" si="73"/>
        <v>0</v>
      </c>
      <c r="R221" s="152">
        <f t="shared" si="74"/>
        <v>0</v>
      </c>
      <c r="S221" s="127"/>
      <c r="T221" s="153">
        <f t="shared" si="75"/>
        <v>0</v>
      </c>
      <c r="U221" s="154">
        <f t="shared" si="76"/>
        <v>0</v>
      </c>
      <c r="V221" s="155"/>
      <c r="W221" s="50">
        <f t="shared" si="58"/>
        <v>0</v>
      </c>
      <c r="X221" s="50">
        <f t="shared" si="59"/>
        <v>0</v>
      </c>
      <c r="Y221" s="31"/>
      <c r="Z221" s="22"/>
      <c r="AA221" s="37"/>
      <c r="AB221" s="31"/>
      <c r="AC221" s="50">
        <f t="shared" si="60"/>
        <v>0</v>
      </c>
      <c r="AD221" s="50">
        <f t="shared" si="61"/>
        <v>0</v>
      </c>
      <c r="AE221" s="50">
        <f t="shared" si="62"/>
        <v>0</v>
      </c>
      <c r="AF221" s="50">
        <f t="shared" si="63"/>
        <v>0</v>
      </c>
      <c r="AG221" s="50">
        <f t="shared" si="64"/>
        <v>0</v>
      </c>
      <c r="AH221" s="50">
        <f t="shared" si="65"/>
        <v>0</v>
      </c>
      <c r="AI221" s="50">
        <f t="shared" si="66"/>
        <v>0</v>
      </c>
      <c r="AJ221" s="50">
        <f t="shared" si="67"/>
        <v>0</v>
      </c>
      <c r="AK221" s="51">
        <f t="shared" si="68"/>
        <v>0</v>
      </c>
      <c r="AL221" s="37" t="str">
        <f t="shared" si="69"/>
        <v>Er ontbreken nog enkele gegevens!</v>
      </c>
      <c r="AM221" s="11"/>
      <c r="AN221" s="98">
        <f t="shared" si="70"/>
        <v>0</v>
      </c>
      <c r="AV221" s="20">
        <f t="shared" si="71"/>
        <v>0</v>
      </c>
      <c r="AW221" s="11"/>
    </row>
    <row r="222" spans="1:49" ht="15.75" customHeight="1" x14ac:dyDescent="0.2">
      <c r="A222" s="45">
        <f>SUM($AV$12:AV222)</f>
        <v>0</v>
      </c>
      <c r="B222" s="119"/>
      <c r="C222" s="52"/>
      <c r="D222" s="52"/>
      <c r="E222" s="52"/>
      <c r="F222" s="90"/>
      <c r="G222" s="89"/>
      <c r="H222" s="89"/>
      <c r="I222" s="89"/>
      <c r="J222" s="91"/>
      <c r="K222" s="92"/>
      <c r="L222" s="156">
        <f>IF(K222=Organisatie!$E$20,1,0)</f>
        <v>0</v>
      </c>
      <c r="M222" s="156">
        <f>IF(K222=Organisatie!$D$21,1,0)</f>
        <v>0</v>
      </c>
      <c r="N222" s="156">
        <f>IF(K222=Organisatie!$D$22,1,0)</f>
        <v>0</v>
      </c>
      <c r="O222" s="156">
        <f>IF(K222=Organisatie!$D$23,1,0)</f>
        <v>0</v>
      </c>
      <c r="P222" s="156">
        <f t="shared" si="72"/>
        <v>0</v>
      </c>
      <c r="Q222" s="157">
        <f t="shared" si="73"/>
        <v>0</v>
      </c>
      <c r="R222" s="152">
        <f t="shared" si="74"/>
        <v>0</v>
      </c>
      <c r="S222" s="127"/>
      <c r="T222" s="153">
        <f t="shared" si="75"/>
        <v>0</v>
      </c>
      <c r="U222" s="154">
        <f t="shared" si="76"/>
        <v>0</v>
      </c>
      <c r="V222" s="155"/>
      <c r="W222" s="50">
        <f t="shared" si="58"/>
        <v>0</v>
      </c>
      <c r="X222" s="50">
        <f t="shared" si="59"/>
        <v>0</v>
      </c>
      <c r="Y222" s="31"/>
      <c r="Z222" s="22"/>
      <c r="AA222" s="37"/>
      <c r="AB222" s="31"/>
      <c r="AC222" s="50">
        <f t="shared" si="60"/>
        <v>0</v>
      </c>
      <c r="AD222" s="50">
        <f t="shared" si="61"/>
        <v>0</v>
      </c>
      <c r="AE222" s="50">
        <f t="shared" si="62"/>
        <v>0</v>
      </c>
      <c r="AF222" s="50">
        <f t="shared" si="63"/>
        <v>0</v>
      </c>
      <c r="AG222" s="50">
        <f t="shared" si="64"/>
        <v>0</v>
      </c>
      <c r="AH222" s="50">
        <f t="shared" si="65"/>
        <v>0</v>
      </c>
      <c r="AI222" s="50">
        <f t="shared" si="66"/>
        <v>0</v>
      </c>
      <c r="AJ222" s="50">
        <f t="shared" si="67"/>
        <v>0</v>
      </c>
      <c r="AK222" s="51">
        <f t="shared" si="68"/>
        <v>0</v>
      </c>
      <c r="AL222" s="37" t="str">
        <f t="shared" si="69"/>
        <v>Er ontbreken nog enkele gegevens!</v>
      </c>
      <c r="AM222" s="11"/>
      <c r="AN222" s="98">
        <f t="shared" si="70"/>
        <v>0</v>
      </c>
      <c r="AV222" s="20">
        <f t="shared" si="71"/>
        <v>0</v>
      </c>
      <c r="AW222" s="11"/>
    </row>
    <row r="223" spans="1:49" ht="15.75" customHeight="1" x14ac:dyDescent="0.2">
      <c r="A223" s="45">
        <f>SUM($AV$12:AV223)</f>
        <v>0</v>
      </c>
      <c r="B223" s="119"/>
      <c r="C223" s="52"/>
      <c r="D223" s="52"/>
      <c r="E223" s="52"/>
      <c r="F223" s="90"/>
      <c r="G223" s="89"/>
      <c r="H223" s="89"/>
      <c r="I223" s="89"/>
      <c r="J223" s="91"/>
      <c r="K223" s="92"/>
      <c r="L223" s="156">
        <f>IF(K223=Organisatie!$E$20,1,0)</f>
        <v>0</v>
      </c>
      <c r="M223" s="156">
        <f>IF(K223=Organisatie!$D$21,1,0)</f>
        <v>0</v>
      </c>
      <c r="N223" s="156">
        <f>IF(K223=Organisatie!$D$22,1,0)</f>
        <v>0</v>
      </c>
      <c r="O223" s="156">
        <f>IF(K223=Organisatie!$D$23,1,0)</f>
        <v>0</v>
      </c>
      <c r="P223" s="156">
        <f t="shared" si="72"/>
        <v>0</v>
      </c>
      <c r="Q223" s="157">
        <f t="shared" si="73"/>
        <v>0</v>
      </c>
      <c r="R223" s="152">
        <f t="shared" si="74"/>
        <v>0</v>
      </c>
      <c r="S223" s="127"/>
      <c r="T223" s="153">
        <f t="shared" si="75"/>
        <v>0</v>
      </c>
      <c r="U223" s="154">
        <f t="shared" si="76"/>
        <v>0</v>
      </c>
      <c r="V223" s="155"/>
      <c r="W223" s="50">
        <f t="shared" si="58"/>
        <v>0</v>
      </c>
      <c r="X223" s="50">
        <f t="shared" si="59"/>
        <v>0</v>
      </c>
      <c r="Y223" s="31"/>
      <c r="Z223" s="22"/>
      <c r="AA223" s="37"/>
      <c r="AB223" s="31"/>
      <c r="AC223" s="50">
        <f t="shared" si="60"/>
        <v>0</v>
      </c>
      <c r="AD223" s="50">
        <f t="shared" si="61"/>
        <v>0</v>
      </c>
      <c r="AE223" s="50">
        <f t="shared" si="62"/>
        <v>0</v>
      </c>
      <c r="AF223" s="50">
        <f t="shared" si="63"/>
        <v>0</v>
      </c>
      <c r="AG223" s="50">
        <f t="shared" si="64"/>
        <v>0</v>
      </c>
      <c r="AH223" s="50">
        <f t="shared" si="65"/>
        <v>0</v>
      </c>
      <c r="AI223" s="50">
        <f t="shared" si="66"/>
        <v>0</v>
      </c>
      <c r="AJ223" s="50">
        <f t="shared" si="67"/>
        <v>0</v>
      </c>
      <c r="AK223" s="51">
        <f t="shared" si="68"/>
        <v>0</v>
      </c>
      <c r="AL223" s="37" t="str">
        <f t="shared" si="69"/>
        <v>Er ontbreken nog enkele gegevens!</v>
      </c>
      <c r="AM223" s="11"/>
      <c r="AN223" s="98">
        <f t="shared" si="70"/>
        <v>0</v>
      </c>
      <c r="AV223" s="20">
        <f t="shared" si="71"/>
        <v>0</v>
      </c>
      <c r="AW223" s="11"/>
    </row>
    <row r="224" spans="1:49" ht="15.75" customHeight="1" x14ac:dyDescent="0.2">
      <c r="A224" s="45">
        <f>SUM($AV$12:AV224)</f>
        <v>0</v>
      </c>
      <c r="B224" s="119"/>
      <c r="C224" s="52"/>
      <c r="D224" s="52"/>
      <c r="E224" s="52"/>
      <c r="F224" s="90"/>
      <c r="G224" s="89"/>
      <c r="H224" s="89"/>
      <c r="I224" s="89"/>
      <c r="J224" s="91"/>
      <c r="K224" s="92"/>
      <c r="L224" s="156">
        <f>IF(K224=Organisatie!$E$20,1,0)</f>
        <v>0</v>
      </c>
      <c r="M224" s="156">
        <f>IF(K224=Organisatie!$D$21,1,0)</f>
        <v>0</v>
      </c>
      <c r="N224" s="156">
        <f>IF(K224=Organisatie!$D$22,1,0)</f>
        <v>0</v>
      </c>
      <c r="O224" s="156">
        <f>IF(K224=Organisatie!$D$23,1,0)</f>
        <v>0</v>
      </c>
      <c r="P224" s="156">
        <f t="shared" si="72"/>
        <v>0</v>
      </c>
      <c r="Q224" s="157">
        <f t="shared" si="73"/>
        <v>0</v>
      </c>
      <c r="R224" s="152">
        <f t="shared" si="74"/>
        <v>0</v>
      </c>
      <c r="S224" s="127"/>
      <c r="T224" s="153">
        <f t="shared" si="75"/>
        <v>0</v>
      </c>
      <c r="U224" s="154">
        <f t="shared" si="76"/>
        <v>0</v>
      </c>
      <c r="V224" s="155"/>
      <c r="W224" s="50">
        <f t="shared" si="58"/>
        <v>0</v>
      </c>
      <c r="X224" s="50">
        <f t="shared" si="59"/>
        <v>0</v>
      </c>
      <c r="Y224" s="31"/>
      <c r="Z224" s="22"/>
      <c r="AA224" s="37"/>
      <c r="AB224" s="31"/>
      <c r="AC224" s="50">
        <f t="shared" si="60"/>
        <v>0</v>
      </c>
      <c r="AD224" s="50">
        <f t="shared" si="61"/>
        <v>0</v>
      </c>
      <c r="AE224" s="50">
        <f t="shared" si="62"/>
        <v>0</v>
      </c>
      <c r="AF224" s="50">
        <f t="shared" si="63"/>
        <v>0</v>
      </c>
      <c r="AG224" s="50">
        <f t="shared" si="64"/>
        <v>0</v>
      </c>
      <c r="AH224" s="50">
        <f t="shared" si="65"/>
        <v>0</v>
      </c>
      <c r="AI224" s="50">
        <f t="shared" si="66"/>
        <v>0</v>
      </c>
      <c r="AJ224" s="50">
        <f t="shared" si="67"/>
        <v>0</v>
      </c>
      <c r="AK224" s="51">
        <f t="shared" si="68"/>
        <v>0</v>
      </c>
      <c r="AL224" s="37" t="str">
        <f t="shared" si="69"/>
        <v>Er ontbreken nog enkele gegevens!</v>
      </c>
      <c r="AM224" s="11"/>
      <c r="AN224" s="98">
        <f t="shared" si="70"/>
        <v>0</v>
      </c>
      <c r="AV224" s="20">
        <f t="shared" si="71"/>
        <v>0</v>
      </c>
      <c r="AW224" s="11"/>
    </row>
    <row r="225" spans="1:49" ht="15.75" customHeight="1" x14ac:dyDescent="0.2">
      <c r="A225" s="45">
        <f>SUM($AV$12:AV225)</f>
        <v>0</v>
      </c>
      <c r="B225" s="119"/>
      <c r="C225" s="52"/>
      <c r="D225" s="52"/>
      <c r="E225" s="52"/>
      <c r="F225" s="90"/>
      <c r="G225" s="89"/>
      <c r="H225" s="89"/>
      <c r="I225" s="89"/>
      <c r="J225" s="91"/>
      <c r="K225" s="92"/>
      <c r="L225" s="156">
        <f>IF(K225=Organisatie!$E$20,1,0)</f>
        <v>0</v>
      </c>
      <c r="M225" s="156">
        <f>IF(K225=Organisatie!$D$21,1,0)</f>
        <v>0</v>
      </c>
      <c r="N225" s="156">
        <f>IF(K225=Organisatie!$D$22,1,0)</f>
        <v>0</v>
      </c>
      <c r="O225" s="156">
        <f>IF(K225=Organisatie!$D$23,1,0)</f>
        <v>0</v>
      </c>
      <c r="P225" s="156">
        <f t="shared" si="72"/>
        <v>0</v>
      </c>
      <c r="Q225" s="157">
        <f t="shared" si="73"/>
        <v>0</v>
      </c>
      <c r="R225" s="152">
        <f t="shared" si="74"/>
        <v>0</v>
      </c>
      <c r="S225" s="127"/>
      <c r="T225" s="153">
        <f t="shared" si="75"/>
        <v>0</v>
      </c>
      <c r="U225" s="154">
        <f t="shared" si="76"/>
        <v>0</v>
      </c>
      <c r="V225" s="155"/>
      <c r="W225" s="50">
        <f t="shared" si="58"/>
        <v>0</v>
      </c>
      <c r="X225" s="50">
        <f t="shared" si="59"/>
        <v>0</v>
      </c>
      <c r="Y225" s="31"/>
      <c r="Z225" s="22"/>
      <c r="AA225" s="37"/>
      <c r="AB225" s="31"/>
      <c r="AC225" s="50">
        <f t="shared" si="60"/>
        <v>0</v>
      </c>
      <c r="AD225" s="50">
        <f t="shared" si="61"/>
        <v>0</v>
      </c>
      <c r="AE225" s="50">
        <f t="shared" si="62"/>
        <v>0</v>
      </c>
      <c r="AF225" s="50">
        <f t="shared" si="63"/>
        <v>0</v>
      </c>
      <c r="AG225" s="50">
        <f t="shared" si="64"/>
        <v>0</v>
      </c>
      <c r="AH225" s="50">
        <f t="shared" si="65"/>
        <v>0</v>
      </c>
      <c r="AI225" s="50">
        <f t="shared" si="66"/>
        <v>0</v>
      </c>
      <c r="AJ225" s="50">
        <f t="shared" si="67"/>
        <v>0</v>
      </c>
      <c r="AK225" s="51">
        <f t="shared" si="68"/>
        <v>0</v>
      </c>
      <c r="AL225" s="37" t="str">
        <f t="shared" si="69"/>
        <v>Er ontbreken nog enkele gegevens!</v>
      </c>
      <c r="AM225" s="11"/>
      <c r="AN225" s="98">
        <f t="shared" si="70"/>
        <v>0</v>
      </c>
      <c r="AV225" s="20">
        <f t="shared" si="71"/>
        <v>0</v>
      </c>
      <c r="AW225" s="11"/>
    </row>
    <row r="226" spans="1:49" ht="15.75" customHeight="1" x14ac:dyDescent="0.2">
      <c r="A226" s="45">
        <f>SUM($AV$12:AV226)</f>
        <v>0</v>
      </c>
      <c r="B226" s="119"/>
      <c r="C226" s="52"/>
      <c r="D226" s="52"/>
      <c r="E226" s="52"/>
      <c r="F226" s="90"/>
      <c r="G226" s="89"/>
      <c r="H226" s="89"/>
      <c r="I226" s="89"/>
      <c r="J226" s="91"/>
      <c r="K226" s="92"/>
      <c r="L226" s="156">
        <f>IF(K226=Organisatie!$E$20,1,0)</f>
        <v>0</v>
      </c>
      <c r="M226" s="156">
        <f>IF(K226=Organisatie!$D$21,1,0)</f>
        <v>0</v>
      </c>
      <c r="N226" s="156">
        <f>IF(K226=Organisatie!$D$22,1,0)</f>
        <v>0</v>
      </c>
      <c r="O226" s="156">
        <f>IF(K226=Organisatie!$D$23,1,0)</f>
        <v>0</v>
      </c>
      <c r="P226" s="156">
        <f t="shared" si="72"/>
        <v>0</v>
      </c>
      <c r="Q226" s="157">
        <f t="shared" si="73"/>
        <v>0</v>
      </c>
      <c r="R226" s="152">
        <f t="shared" si="74"/>
        <v>0</v>
      </c>
      <c r="S226" s="127"/>
      <c r="T226" s="153">
        <f t="shared" si="75"/>
        <v>0</v>
      </c>
      <c r="U226" s="154">
        <f t="shared" si="76"/>
        <v>0</v>
      </c>
      <c r="V226" s="155"/>
      <c r="W226" s="50">
        <f t="shared" si="58"/>
        <v>0</v>
      </c>
      <c r="X226" s="50">
        <f t="shared" si="59"/>
        <v>0</v>
      </c>
      <c r="Y226" s="31"/>
      <c r="Z226" s="22"/>
      <c r="AA226" s="37"/>
      <c r="AB226" s="31"/>
      <c r="AC226" s="50">
        <f t="shared" si="60"/>
        <v>0</v>
      </c>
      <c r="AD226" s="50">
        <f t="shared" si="61"/>
        <v>0</v>
      </c>
      <c r="AE226" s="50">
        <f t="shared" si="62"/>
        <v>0</v>
      </c>
      <c r="AF226" s="50">
        <f t="shared" si="63"/>
        <v>0</v>
      </c>
      <c r="AG226" s="50">
        <f t="shared" si="64"/>
        <v>0</v>
      </c>
      <c r="AH226" s="50">
        <f t="shared" si="65"/>
        <v>0</v>
      </c>
      <c r="AI226" s="50">
        <f t="shared" si="66"/>
        <v>0</v>
      </c>
      <c r="AJ226" s="50">
        <f t="shared" si="67"/>
        <v>0</v>
      </c>
      <c r="AK226" s="51">
        <f t="shared" si="68"/>
        <v>0</v>
      </c>
      <c r="AL226" s="37" t="str">
        <f t="shared" si="69"/>
        <v>Er ontbreken nog enkele gegevens!</v>
      </c>
      <c r="AM226" s="11"/>
      <c r="AN226" s="98">
        <f t="shared" si="70"/>
        <v>0</v>
      </c>
      <c r="AV226" s="20">
        <f t="shared" si="71"/>
        <v>0</v>
      </c>
      <c r="AW226" s="11"/>
    </row>
    <row r="227" spans="1:49" ht="15.75" customHeight="1" x14ac:dyDescent="0.2">
      <c r="A227" s="45">
        <f>SUM($AV$12:AV227)</f>
        <v>0</v>
      </c>
      <c r="B227" s="119"/>
      <c r="C227" s="52"/>
      <c r="D227" s="52"/>
      <c r="E227" s="52"/>
      <c r="F227" s="90"/>
      <c r="G227" s="89"/>
      <c r="H227" s="89"/>
      <c r="I227" s="89"/>
      <c r="J227" s="91"/>
      <c r="K227" s="92"/>
      <c r="L227" s="156">
        <f>IF(K227=Organisatie!$E$20,1,0)</f>
        <v>0</v>
      </c>
      <c r="M227" s="156">
        <f>IF(K227=Organisatie!$D$21,1,0)</f>
        <v>0</v>
      </c>
      <c r="N227" s="156">
        <f>IF(K227=Organisatie!$D$22,1,0)</f>
        <v>0</v>
      </c>
      <c r="O227" s="156">
        <f>IF(K227=Organisatie!$D$23,1,0)</f>
        <v>0</v>
      </c>
      <c r="P227" s="156">
        <f t="shared" si="72"/>
        <v>0</v>
      </c>
      <c r="Q227" s="157">
        <f t="shared" si="73"/>
        <v>0</v>
      </c>
      <c r="R227" s="152">
        <f t="shared" si="74"/>
        <v>0</v>
      </c>
      <c r="S227" s="127"/>
      <c r="T227" s="153">
        <f t="shared" si="75"/>
        <v>0</v>
      </c>
      <c r="U227" s="154">
        <f t="shared" si="76"/>
        <v>0</v>
      </c>
      <c r="V227" s="155"/>
      <c r="W227" s="50">
        <f t="shared" si="58"/>
        <v>0</v>
      </c>
      <c r="X227" s="50">
        <f t="shared" si="59"/>
        <v>0</v>
      </c>
      <c r="Y227" s="31"/>
      <c r="Z227" s="22"/>
      <c r="AA227" s="37"/>
      <c r="AB227" s="31"/>
      <c r="AC227" s="50">
        <f t="shared" si="60"/>
        <v>0</v>
      </c>
      <c r="AD227" s="50">
        <f t="shared" si="61"/>
        <v>0</v>
      </c>
      <c r="AE227" s="50">
        <f t="shared" si="62"/>
        <v>0</v>
      </c>
      <c r="AF227" s="50">
        <f t="shared" si="63"/>
        <v>0</v>
      </c>
      <c r="AG227" s="50">
        <f t="shared" si="64"/>
        <v>0</v>
      </c>
      <c r="AH227" s="50">
        <f t="shared" si="65"/>
        <v>0</v>
      </c>
      <c r="AI227" s="50">
        <f t="shared" si="66"/>
        <v>0</v>
      </c>
      <c r="AJ227" s="50">
        <f t="shared" si="67"/>
        <v>0</v>
      </c>
      <c r="AK227" s="51">
        <f t="shared" si="68"/>
        <v>0</v>
      </c>
      <c r="AL227" s="37" t="str">
        <f t="shared" si="69"/>
        <v>Er ontbreken nog enkele gegevens!</v>
      </c>
      <c r="AM227" s="11"/>
      <c r="AN227" s="98">
        <f t="shared" si="70"/>
        <v>0</v>
      </c>
      <c r="AV227" s="20">
        <f t="shared" si="71"/>
        <v>0</v>
      </c>
      <c r="AW227" s="11"/>
    </row>
    <row r="228" spans="1:49" ht="15.75" customHeight="1" x14ac:dyDescent="0.2">
      <c r="A228" s="45">
        <f>SUM($AV$12:AV228)</f>
        <v>0</v>
      </c>
      <c r="B228" s="119"/>
      <c r="C228" s="52"/>
      <c r="D228" s="52"/>
      <c r="E228" s="52"/>
      <c r="F228" s="90"/>
      <c r="G228" s="89"/>
      <c r="H228" s="89"/>
      <c r="I228" s="89"/>
      <c r="J228" s="91"/>
      <c r="K228" s="92"/>
      <c r="L228" s="156">
        <f>IF(K228=Organisatie!$E$20,1,0)</f>
        <v>0</v>
      </c>
      <c r="M228" s="156">
        <f>IF(K228=Organisatie!$D$21,1,0)</f>
        <v>0</v>
      </c>
      <c r="N228" s="156">
        <f>IF(K228=Organisatie!$D$22,1,0)</f>
        <v>0</v>
      </c>
      <c r="O228" s="156">
        <f>IF(K228=Organisatie!$D$23,1,0)</f>
        <v>0</v>
      </c>
      <c r="P228" s="156">
        <f t="shared" si="72"/>
        <v>0</v>
      </c>
      <c r="Q228" s="157">
        <f t="shared" si="73"/>
        <v>0</v>
      </c>
      <c r="R228" s="152">
        <f t="shared" si="74"/>
        <v>0</v>
      </c>
      <c r="S228" s="127"/>
      <c r="T228" s="153">
        <f t="shared" si="75"/>
        <v>0</v>
      </c>
      <c r="U228" s="154">
        <f t="shared" si="76"/>
        <v>0</v>
      </c>
      <c r="V228" s="155"/>
      <c r="W228" s="50">
        <f t="shared" si="58"/>
        <v>0</v>
      </c>
      <c r="X228" s="50">
        <f t="shared" si="59"/>
        <v>0</v>
      </c>
      <c r="Y228" s="31"/>
      <c r="Z228" s="22"/>
      <c r="AA228" s="37"/>
      <c r="AB228" s="31"/>
      <c r="AC228" s="50">
        <f t="shared" si="60"/>
        <v>0</v>
      </c>
      <c r="AD228" s="50">
        <f t="shared" si="61"/>
        <v>0</v>
      </c>
      <c r="AE228" s="50">
        <f t="shared" si="62"/>
        <v>0</v>
      </c>
      <c r="AF228" s="50">
        <f t="shared" si="63"/>
        <v>0</v>
      </c>
      <c r="AG228" s="50">
        <f t="shared" si="64"/>
        <v>0</v>
      </c>
      <c r="AH228" s="50">
        <f t="shared" si="65"/>
        <v>0</v>
      </c>
      <c r="AI228" s="50">
        <f t="shared" si="66"/>
        <v>0</v>
      </c>
      <c r="AJ228" s="50">
        <f t="shared" si="67"/>
        <v>0</v>
      </c>
      <c r="AK228" s="51">
        <f t="shared" si="68"/>
        <v>0</v>
      </c>
      <c r="AL228" s="37" t="str">
        <f t="shared" si="69"/>
        <v>Er ontbreken nog enkele gegevens!</v>
      </c>
      <c r="AM228" s="11"/>
      <c r="AN228" s="98">
        <f t="shared" si="70"/>
        <v>0</v>
      </c>
      <c r="AV228" s="20">
        <f t="shared" si="71"/>
        <v>0</v>
      </c>
      <c r="AW228" s="11"/>
    </row>
    <row r="229" spans="1:49" ht="15.75" customHeight="1" x14ac:dyDescent="0.2">
      <c r="A229" s="45">
        <f>SUM($AV$12:AV229)</f>
        <v>0</v>
      </c>
      <c r="B229" s="119"/>
      <c r="C229" s="52"/>
      <c r="D229" s="52"/>
      <c r="E229" s="52"/>
      <c r="F229" s="90"/>
      <c r="G229" s="89"/>
      <c r="H229" s="89"/>
      <c r="I229" s="89"/>
      <c r="J229" s="91"/>
      <c r="K229" s="92"/>
      <c r="L229" s="156">
        <f>IF(K229=Organisatie!$E$20,1,0)</f>
        <v>0</v>
      </c>
      <c r="M229" s="156">
        <f>IF(K229=Organisatie!$D$21,1,0)</f>
        <v>0</v>
      </c>
      <c r="N229" s="156">
        <f>IF(K229=Organisatie!$D$22,1,0)</f>
        <v>0</v>
      </c>
      <c r="O229" s="156">
        <f>IF(K229=Organisatie!$D$23,1,0)</f>
        <v>0</v>
      </c>
      <c r="P229" s="156">
        <f t="shared" si="72"/>
        <v>0</v>
      </c>
      <c r="Q229" s="157">
        <f t="shared" si="73"/>
        <v>0</v>
      </c>
      <c r="R229" s="152">
        <f t="shared" si="74"/>
        <v>0</v>
      </c>
      <c r="S229" s="127"/>
      <c r="T229" s="153">
        <f t="shared" si="75"/>
        <v>0</v>
      </c>
      <c r="U229" s="154">
        <f t="shared" si="76"/>
        <v>0</v>
      </c>
      <c r="V229" s="155"/>
      <c r="W229" s="50">
        <f t="shared" si="58"/>
        <v>0</v>
      </c>
      <c r="X229" s="50">
        <f t="shared" si="59"/>
        <v>0</v>
      </c>
      <c r="Y229" s="31"/>
      <c r="Z229" s="22"/>
      <c r="AA229" s="37"/>
      <c r="AB229" s="31"/>
      <c r="AC229" s="50">
        <f t="shared" si="60"/>
        <v>0</v>
      </c>
      <c r="AD229" s="50">
        <f t="shared" si="61"/>
        <v>0</v>
      </c>
      <c r="AE229" s="50">
        <f t="shared" si="62"/>
        <v>0</v>
      </c>
      <c r="AF229" s="50">
        <f t="shared" si="63"/>
        <v>0</v>
      </c>
      <c r="AG229" s="50">
        <f t="shared" si="64"/>
        <v>0</v>
      </c>
      <c r="AH229" s="50">
        <f t="shared" si="65"/>
        <v>0</v>
      </c>
      <c r="AI229" s="50">
        <f t="shared" si="66"/>
        <v>0</v>
      </c>
      <c r="AJ229" s="50">
        <f t="shared" si="67"/>
        <v>0</v>
      </c>
      <c r="AK229" s="51">
        <f t="shared" si="68"/>
        <v>0</v>
      </c>
      <c r="AL229" s="37" t="str">
        <f t="shared" si="69"/>
        <v>Er ontbreken nog enkele gegevens!</v>
      </c>
      <c r="AM229" s="11"/>
      <c r="AN229" s="98">
        <f t="shared" si="70"/>
        <v>0</v>
      </c>
      <c r="AV229" s="20">
        <f t="shared" si="71"/>
        <v>0</v>
      </c>
      <c r="AW229" s="11"/>
    </row>
    <row r="230" spans="1:49" ht="15.75" customHeight="1" x14ac:dyDescent="0.2">
      <c r="A230" s="45">
        <f>SUM($AV$12:AV230)</f>
        <v>0</v>
      </c>
      <c r="B230" s="119"/>
      <c r="C230" s="52"/>
      <c r="D230" s="52"/>
      <c r="E230" s="52"/>
      <c r="F230" s="90"/>
      <c r="G230" s="89"/>
      <c r="H230" s="89"/>
      <c r="I230" s="89"/>
      <c r="J230" s="91"/>
      <c r="K230" s="92"/>
      <c r="L230" s="156">
        <f>IF(K230=Organisatie!$E$20,1,0)</f>
        <v>0</v>
      </c>
      <c r="M230" s="156">
        <f>IF(K230=Organisatie!$D$21,1,0)</f>
        <v>0</v>
      </c>
      <c r="N230" s="156">
        <f>IF(K230=Organisatie!$D$22,1,0)</f>
        <v>0</v>
      </c>
      <c r="O230" s="156">
        <f>IF(K230=Organisatie!$D$23,1,0)</f>
        <v>0</v>
      </c>
      <c r="P230" s="156">
        <f t="shared" si="72"/>
        <v>0</v>
      </c>
      <c r="Q230" s="157">
        <f t="shared" si="73"/>
        <v>0</v>
      </c>
      <c r="R230" s="152">
        <f t="shared" si="74"/>
        <v>0</v>
      </c>
      <c r="S230" s="127"/>
      <c r="T230" s="153">
        <f t="shared" si="75"/>
        <v>0</v>
      </c>
      <c r="U230" s="154">
        <f t="shared" si="76"/>
        <v>0</v>
      </c>
      <c r="V230" s="155"/>
      <c r="W230" s="50">
        <f t="shared" si="58"/>
        <v>0</v>
      </c>
      <c r="X230" s="50">
        <f t="shared" si="59"/>
        <v>0</v>
      </c>
      <c r="Y230" s="31"/>
      <c r="Z230" s="22"/>
      <c r="AA230" s="37"/>
      <c r="AB230" s="31"/>
      <c r="AC230" s="50">
        <f t="shared" si="60"/>
        <v>0</v>
      </c>
      <c r="AD230" s="50">
        <f t="shared" si="61"/>
        <v>0</v>
      </c>
      <c r="AE230" s="50">
        <f t="shared" si="62"/>
        <v>0</v>
      </c>
      <c r="AF230" s="50">
        <f t="shared" si="63"/>
        <v>0</v>
      </c>
      <c r="AG230" s="50">
        <f t="shared" si="64"/>
        <v>0</v>
      </c>
      <c r="AH230" s="50">
        <f t="shared" si="65"/>
        <v>0</v>
      </c>
      <c r="AI230" s="50">
        <f t="shared" si="66"/>
        <v>0</v>
      </c>
      <c r="AJ230" s="50">
        <f t="shared" si="67"/>
        <v>0</v>
      </c>
      <c r="AK230" s="51">
        <f t="shared" si="68"/>
        <v>0</v>
      </c>
      <c r="AL230" s="37" t="str">
        <f t="shared" si="69"/>
        <v>Er ontbreken nog enkele gegevens!</v>
      </c>
      <c r="AM230" s="11"/>
      <c r="AN230" s="98">
        <f t="shared" si="70"/>
        <v>0</v>
      </c>
      <c r="AV230" s="20">
        <f t="shared" si="71"/>
        <v>0</v>
      </c>
      <c r="AW230" s="11"/>
    </row>
    <row r="231" spans="1:49" ht="15.75" customHeight="1" x14ac:dyDescent="0.2">
      <c r="A231" s="45">
        <f>SUM($AV$12:AV231)</f>
        <v>0</v>
      </c>
      <c r="B231" s="119"/>
      <c r="C231" s="52"/>
      <c r="D231" s="52"/>
      <c r="E231" s="52"/>
      <c r="F231" s="90"/>
      <c r="G231" s="89"/>
      <c r="H231" s="89"/>
      <c r="I231" s="89"/>
      <c r="J231" s="91"/>
      <c r="K231" s="92"/>
      <c r="L231" s="156">
        <f>IF(K231=Organisatie!$E$20,1,0)</f>
        <v>0</v>
      </c>
      <c r="M231" s="156">
        <f>IF(K231=Organisatie!$D$21,1,0)</f>
        <v>0</v>
      </c>
      <c r="N231" s="156">
        <f>IF(K231=Organisatie!$D$22,1,0)</f>
        <v>0</v>
      </c>
      <c r="O231" s="156">
        <f>IF(K231=Organisatie!$D$23,1,0)</f>
        <v>0</v>
      </c>
      <c r="P231" s="156">
        <f t="shared" si="72"/>
        <v>0</v>
      </c>
      <c r="Q231" s="157">
        <f t="shared" si="73"/>
        <v>0</v>
      </c>
      <c r="R231" s="152">
        <f t="shared" si="74"/>
        <v>0</v>
      </c>
      <c r="S231" s="127"/>
      <c r="T231" s="153">
        <f t="shared" si="75"/>
        <v>0</v>
      </c>
      <c r="U231" s="154">
        <f t="shared" si="76"/>
        <v>0</v>
      </c>
      <c r="V231" s="155"/>
      <c r="W231" s="50">
        <f t="shared" si="58"/>
        <v>0</v>
      </c>
      <c r="X231" s="50">
        <f t="shared" si="59"/>
        <v>0</v>
      </c>
      <c r="Y231" s="31"/>
      <c r="Z231" s="22"/>
      <c r="AA231" s="37"/>
      <c r="AB231" s="31"/>
      <c r="AC231" s="50">
        <f t="shared" si="60"/>
        <v>0</v>
      </c>
      <c r="AD231" s="50">
        <f t="shared" si="61"/>
        <v>0</v>
      </c>
      <c r="AE231" s="50">
        <f t="shared" si="62"/>
        <v>0</v>
      </c>
      <c r="AF231" s="50">
        <f t="shared" si="63"/>
        <v>0</v>
      </c>
      <c r="AG231" s="50">
        <f t="shared" si="64"/>
        <v>0</v>
      </c>
      <c r="AH231" s="50">
        <f t="shared" si="65"/>
        <v>0</v>
      </c>
      <c r="AI231" s="50">
        <f t="shared" si="66"/>
        <v>0</v>
      </c>
      <c r="AJ231" s="50">
        <f t="shared" si="67"/>
        <v>0</v>
      </c>
      <c r="AK231" s="51">
        <f t="shared" si="68"/>
        <v>0</v>
      </c>
      <c r="AL231" s="37" t="str">
        <f t="shared" si="69"/>
        <v>Er ontbreken nog enkele gegevens!</v>
      </c>
      <c r="AM231" s="11"/>
      <c r="AN231" s="98">
        <f t="shared" si="70"/>
        <v>0</v>
      </c>
      <c r="AV231" s="20">
        <f t="shared" si="71"/>
        <v>0</v>
      </c>
      <c r="AW231" s="11"/>
    </row>
    <row r="232" spans="1:49" ht="15.75" customHeight="1" x14ac:dyDescent="0.2">
      <c r="A232" s="45">
        <f>SUM($AV$12:AV232)</f>
        <v>0</v>
      </c>
      <c r="B232" s="119"/>
      <c r="C232" s="52"/>
      <c r="D232" s="52"/>
      <c r="E232" s="52"/>
      <c r="F232" s="90"/>
      <c r="G232" s="89"/>
      <c r="H232" s="89"/>
      <c r="I232" s="89"/>
      <c r="J232" s="91"/>
      <c r="K232" s="92"/>
      <c r="L232" s="156">
        <f>IF(K232=Organisatie!$E$20,1,0)</f>
        <v>0</v>
      </c>
      <c r="M232" s="156">
        <f>IF(K232=Organisatie!$D$21,1,0)</f>
        <v>0</v>
      </c>
      <c r="N232" s="156">
        <f>IF(K232=Organisatie!$D$22,1,0)</f>
        <v>0</v>
      </c>
      <c r="O232" s="156">
        <f>IF(K232=Organisatie!$D$23,1,0)</f>
        <v>0</v>
      </c>
      <c r="P232" s="156">
        <f t="shared" si="72"/>
        <v>0</v>
      </c>
      <c r="Q232" s="157">
        <f t="shared" si="73"/>
        <v>0</v>
      </c>
      <c r="R232" s="152">
        <f t="shared" si="74"/>
        <v>0</v>
      </c>
      <c r="S232" s="127"/>
      <c r="T232" s="153">
        <f t="shared" si="75"/>
        <v>0</v>
      </c>
      <c r="U232" s="154">
        <f t="shared" si="76"/>
        <v>0</v>
      </c>
      <c r="V232" s="155"/>
      <c r="W232" s="50">
        <f t="shared" si="58"/>
        <v>0</v>
      </c>
      <c r="X232" s="50">
        <f t="shared" si="59"/>
        <v>0</v>
      </c>
      <c r="Y232" s="31"/>
      <c r="Z232" s="22"/>
      <c r="AA232" s="37"/>
      <c r="AB232" s="31"/>
      <c r="AC232" s="50">
        <f t="shared" si="60"/>
        <v>0</v>
      </c>
      <c r="AD232" s="50">
        <f t="shared" si="61"/>
        <v>0</v>
      </c>
      <c r="AE232" s="50">
        <f t="shared" si="62"/>
        <v>0</v>
      </c>
      <c r="AF232" s="50">
        <f t="shared" si="63"/>
        <v>0</v>
      </c>
      <c r="AG232" s="50">
        <f t="shared" si="64"/>
        <v>0</v>
      </c>
      <c r="AH232" s="50">
        <f t="shared" si="65"/>
        <v>0</v>
      </c>
      <c r="AI232" s="50">
        <f t="shared" si="66"/>
        <v>0</v>
      </c>
      <c r="AJ232" s="50">
        <f t="shared" si="67"/>
        <v>0</v>
      </c>
      <c r="AK232" s="51">
        <f t="shared" si="68"/>
        <v>0</v>
      </c>
      <c r="AL232" s="37" t="str">
        <f t="shared" si="69"/>
        <v>Er ontbreken nog enkele gegevens!</v>
      </c>
      <c r="AM232" s="11"/>
      <c r="AN232" s="98">
        <f t="shared" si="70"/>
        <v>0</v>
      </c>
      <c r="AV232" s="20">
        <f t="shared" si="71"/>
        <v>0</v>
      </c>
      <c r="AW232" s="11"/>
    </row>
    <row r="233" spans="1:49" ht="15.75" customHeight="1" x14ac:dyDescent="0.2">
      <c r="A233" s="45">
        <f>SUM($AV$12:AV233)</f>
        <v>0</v>
      </c>
      <c r="B233" s="119"/>
      <c r="C233" s="52"/>
      <c r="D233" s="52"/>
      <c r="E233" s="52"/>
      <c r="F233" s="90"/>
      <c r="G233" s="89"/>
      <c r="H233" s="89"/>
      <c r="I233" s="89"/>
      <c r="J233" s="91"/>
      <c r="K233" s="92"/>
      <c r="L233" s="156">
        <f>IF(K233=Organisatie!$E$20,1,0)</f>
        <v>0</v>
      </c>
      <c r="M233" s="156">
        <f>IF(K233=Organisatie!$D$21,1,0)</f>
        <v>0</v>
      </c>
      <c r="N233" s="156">
        <f>IF(K233=Organisatie!$D$22,1,0)</f>
        <v>0</v>
      </c>
      <c r="O233" s="156">
        <f>IF(K233=Organisatie!$D$23,1,0)</f>
        <v>0</v>
      </c>
      <c r="P233" s="156">
        <f t="shared" si="72"/>
        <v>0</v>
      </c>
      <c r="Q233" s="157">
        <f t="shared" si="73"/>
        <v>0</v>
      </c>
      <c r="R233" s="152">
        <f t="shared" si="74"/>
        <v>0</v>
      </c>
      <c r="S233" s="127"/>
      <c r="T233" s="153">
        <f t="shared" si="75"/>
        <v>0</v>
      </c>
      <c r="U233" s="154">
        <f t="shared" si="76"/>
        <v>0</v>
      </c>
      <c r="V233" s="155"/>
      <c r="W233" s="50">
        <f t="shared" si="58"/>
        <v>0</v>
      </c>
      <c r="X233" s="50">
        <f t="shared" si="59"/>
        <v>0</v>
      </c>
      <c r="Y233" s="31"/>
      <c r="Z233" s="22"/>
      <c r="AA233" s="37"/>
      <c r="AB233" s="31"/>
      <c r="AC233" s="50">
        <f t="shared" si="60"/>
        <v>0</v>
      </c>
      <c r="AD233" s="50">
        <f t="shared" si="61"/>
        <v>0</v>
      </c>
      <c r="AE233" s="50">
        <f t="shared" si="62"/>
        <v>0</v>
      </c>
      <c r="AF233" s="50">
        <f t="shared" si="63"/>
        <v>0</v>
      </c>
      <c r="AG233" s="50">
        <f t="shared" si="64"/>
        <v>0</v>
      </c>
      <c r="AH233" s="50">
        <f t="shared" si="65"/>
        <v>0</v>
      </c>
      <c r="AI233" s="50">
        <f t="shared" si="66"/>
        <v>0</v>
      </c>
      <c r="AJ233" s="50">
        <f t="shared" si="67"/>
        <v>0</v>
      </c>
      <c r="AK233" s="51">
        <f t="shared" si="68"/>
        <v>0</v>
      </c>
      <c r="AL233" s="37" t="str">
        <f t="shared" si="69"/>
        <v>Er ontbreken nog enkele gegevens!</v>
      </c>
      <c r="AM233" s="11"/>
      <c r="AN233" s="98">
        <f t="shared" si="70"/>
        <v>0</v>
      </c>
      <c r="AV233" s="20">
        <f t="shared" si="71"/>
        <v>0</v>
      </c>
      <c r="AW233" s="11"/>
    </row>
    <row r="234" spans="1:49" ht="15.75" customHeight="1" x14ac:dyDescent="0.2">
      <c r="A234" s="45">
        <f>SUM($AV$12:AV234)</f>
        <v>0</v>
      </c>
      <c r="B234" s="119"/>
      <c r="C234" s="52"/>
      <c r="D234" s="52"/>
      <c r="E234" s="52"/>
      <c r="F234" s="90"/>
      <c r="G234" s="89"/>
      <c r="H234" s="89"/>
      <c r="I234" s="89"/>
      <c r="J234" s="91"/>
      <c r="K234" s="92"/>
      <c r="L234" s="156">
        <f>IF(K234=Organisatie!$E$20,1,0)</f>
        <v>0</v>
      </c>
      <c r="M234" s="156">
        <f>IF(K234=Organisatie!$D$21,1,0)</f>
        <v>0</v>
      </c>
      <c r="N234" s="156">
        <f>IF(K234=Organisatie!$D$22,1,0)</f>
        <v>0</v>
      </c>
      <c r="O234" s="156">
        <f>IF(K234=Organisatie!$D$23,1,0)</f>
        <v>0</v>
      </c>
      <c r="P234" s="156">
        <f t="shared" si="72"/>
        <v>0</v>
      </c>
      <c r="Q234" s="157">
        <f t="shared" si="73"/>
        <v>0</v>
      </c>
      <c r="R234" s="152">
        <f t="shared" si="74"/>
        <v>0</v>
      </c>
      <c r="S234" s="127"/>
      <c r="T234" s="153">
        <f t="shared" si="75"/>
        <v>0</v>
      </c>
      <c r="U234" s="154">
        <f t="shared" si="76"/>
        <v>0</v>
      </c>
      <c r="V234" s="155"/>
      <c r="W234" s="50">
        <f t="shared" si="58"/>
        <v>0</v>
      </c>
      <c r="X234" s="50">
        <f t="shared" si="59"/>
        <v>0</v>
      </c>
      <c r="Y234" s="31"/>
      <c r="Z234" s="22"/>
      <c r="AA234" s="37"/>
      <c r="AB234" s="31"/>
      <c r="AC234" s="50">
        <f t="shared" si="60"/>
        <v>0</v>
      </c>
      <c r="AD234" s="50">
        <f t="shared" si="61"/>
        <v>0</v>
      </c>
      <c r="AE234" s="50">
        <f t="shared" si="62"/>
        <v>0</v>
      </c>
      <c r="AF234" s="50">
        <f t="shared" si="63"/>
        <v>0</v>
      </c>
      <c r="AG234" s="50">
        <f t="shared" si="64"/>
        <v>0</v>
      </c>
      <c r="AH234" s="50">
        <f t="shared" si="65"/>
        <v>0</v>
      </c>
      <c r="AI234" s="50">
        <f t="shared" si="66"/>
        <v>0</v>
      </c>
      <c r="AJ234" s="50">
        <f t="shared" si="67"/>
        <v>0</v>
      </c>
      <c r="AK234" s="51">
        <f t="shared" si="68"/>
        <v>0</v>
      </c>
      <c r="AL234" s="37" t="str">
        <f t="shared" si="69"/>
        <v>Er ontbreken nog enkele gegevens!</v>
      </c>
      <c r="AM234" s="11"/>
      <c r="AN234" s="98">
        <f t="shared" si="70"/>
        <v>0</v>
      </c>
      <c r="AV234" s="20">
        <f t="shared" si="71"/>
        <v>0</v>
      </c>
      <c r="AW234" s="11"/>
    </row>
    <row r="235" spans="1:49" ht="15.75" customHeight="1" x14ac:dyDescent="0.2">
      <c r="A235" s="45">
        <f>SUM($AV$12:AV235)</f>
        <v>0</v>
      </c>
      <c r="B235" s="119"/>
      <c r="C235" s="52"/>
      <c r="D235" s="52"/>
      <c r="E235" s="52"/>
      <c r="F235" s="90"/>
      <c r="G235" s="89"/>
      <c r="H235" s="89"/>
      <c r="I235" s="89"/>
      <c r="J235" s="91"/>
      <c r="K235" s="92"/>
      <c r="L235" s="156">
        <f>IF(K235=Organisatie!$E$20,1,0)</f>
        <v>0</v>
      </c>
      <c r="M235" s="156">
        <f>IF(K235=Organisatie!$D$21,1,0)</f>
        <v>0</v>
      </c>
      <c r="N235" s="156">
        <f>IF(K235=Organisatie!$D$22,1,0)</f>
        <v>0</v>
      </c>
      <c r="O235" s="156">
        <f>IF(K235=Organisatie!$D$23,1,0)</f>
        <v>0</v>
      </c>
      <c r="P235" s="156">
        <f t="shared" si="72"/>
        <v>0</v>
      </c>
      <c r="Q235" s="157">
        <f t="shared" si="73"/>
        <v>0</v>
      </c>
      <c r="R235" s="152">
        <f t="shared" si="74"/>
        <v>0</v>
      </c>
      <c r="S235" s="127"/>
      <c r="T235" s="153">
        <f t="shared" si="75"/>
        <v>0</v>
      </c>
      <c r="U235" s="154">
        <f t="shared" si="76"/>
        <v>0</v>
      </c>
      <c r="V235" s="155"/>
      <c r="W235" s="50">
        <f t="shared" si="58"/>
        <v>0</v>
      </c>
      <c r="X235" s="50">
        <f t="shared" si="59"/>
        <v>0</v>
      </c>
      <c r="Y235" s="31"/>
      <c r="Z235" s="22"/>
      <c r="AA235" s="37"/>
      <c r="AB235" s="31"/>
      <c r="AC235" s="50">
        <f t="shared" si="60"/>
        <v>0</v>
      </c>
      <c r="AD235" s="50">
        <f t="shared" si="61"/>
        <v>0</v>
      </c>
      <c r="AE235" s="50">
        <f t="shared" si="62"/>
        <v>0</v>
      </c>
      <c r="AF235" s="50">
        <f t="shared" si="63"/>
        <v>0</v>
      </c>
      <c r="AG235" s="50">
        <f t="shared" si="64"/>
        <v>0</v>
      </c>
      <c r="AH235" s="50">
        <f t="shared" si="65"/>
        <v>0</v>
      </c>
      <c r="AI235" s="50">
        <f t="shared" si="66"/>
        <v>0</v>
      </c>
      <c r="AJ235" s="50">
        <f t="shared" si="67"/>
        <v>0</v>
      </c>
      <c r="AK235" s="51">
        <f t="shared" si="68"/>
        <v>0</v>
      </c>
      <c r="AL235" s="37" t="str">
        <f t="shared" si="69"/>
        <v>Er ontbreken nog enkele gegevens!</v>
      </c>
      <c r="AM235" s="11"/>
      <c r="AN235" s="98">
        <f t="shared" si="70"/>
        <v>0</v>
      </c>
      <c r="AV235" s="20">
        <f t="shared" si="71"/>
        <v>0</v>
      </c>
      <c r="AW235" s="11"/>
    </row>
    <row r="236" spans="1:49" ht="15.75" customHeight="1" x14ac:dyDescent="0.2">
      <c r="A236" s="45">
        <f>SUM($AV$12:AV236)</f>
        <v>0</v>
      </c>
      <c r="B236" s="119"/>
      <c r="C236" s="52"/>
      <c r="D236" s="52"/>
      <c r="E236" s="52"/>
      <c r="F236" s="90"/>
      <c r="G236" s="89"/>
      <c r="H236" s="89"/>
      <c r="I236" s="89"/>
      <c r="J236" s="91"/>
      <c r="K236" s="92"/>
      <c r="L236" s="156">
        <f>IF(K236=Organisatie!$E$20,1,0)</f>
        <v>0</v>
      </c>
      <c r="M236" s="156">
        <f>IF(K236=Organisatie!$D$21,1,0)</f>
        <v>0</v>
      </c>
      <c r="N236" s="156">
        <f>IF(K236=Organisatie!$D$22,1,0)</f>
        <v>0</v>
      </c>
      <c r="O236" s="156">
        <f>IF(K236=Organisatie!$D$23,1,0)</f>
        <v>0</v>
      </c>
      <c r="P236" s="156">
        <f t="shared" si="72"/>
        <v>0</v>
      </c>
      <c r="Q236" s="157">
        <f t="shared" si="73"/>
        <v>0</v>
      </c>
      <c r="R236" s="152">
        <f t="shared" si="74"/>
        <v>0</v>
      </c>
      <c r="S236" s="127"/>
      <c r="T236" s="153">
        <f t="shared" si="75"/>
        <v>0</v>
      </c>
      <c r="U236" s="154">
        <f t="shared" si="76"/>
        <v>0</v>
      </c>
      <c r="V236" s="155"/>
      <c r="W236" s="50">
        <f t="shared" si="58"/>
        <v>0</v>
      </c>
      <c r="X236" s="50">
        <f t="shared" si="59"/>
        <v>0</v>
      </c>
      <c r="Y236" s="31"/>
      <c r="Z236" s="22"/>
      <c r="AA236" s="37"/>
      <c r="AB236" s="31"/>
      <c r="AC236" s="50">
        <f t="shared" si="60"/>
        <v>0</v>
      </c>
      <c r="AD236" s="50">
        <f t="shared" si="61"/>
        <v>0</v>
      </c>
      <c r="AE236" s="50">
        <f t="shared" si="62"/>
        <v>0</v>
      </c>
      <c r="AF236" s="50">
        <f t="shared" si="63"/>
        <v>0</v>
      </c>
      <c r="AG236" s="50">
        <f t="shared" si="64"/>
        <v>0</v>
      </c>
      <c r="AH236" s="50">
        <f t="shared" si="65"/>
        <v>0</v>
      </c>
      <c r="AI236" s="50">
        <f t="shared" si="66"/>
        <v>0</v>
      </c>
      <c r="AJ236" s="50">
        <f t="shared" si="67"/>
        <v>0</v>
      </c>
      <c r="AK236" s="51">
        <f t="shared" si="68"/>
        <v>0</v>
      </c>
      <c r="AL236" s="37" t="str">
        <f t="shared" si="69"/>
        <v>Er ontbreken nog enkele gegevens!</v>
      </c>
      <c r="AM236" s="11"/>
      <c r="AN236" s="98">
        <f t="shared" si="70"/>
        <v>0</v>
      </c>
      <c r="AV236" s="20">
        <f t="shared" si="71"/>
        <v>0</v>
      </c>
      <c r="AW236" s="11"/>
    </row>
    <row r="237" spans="1:49" ht="15.75" customHeight="1" x14ac:dyDescent="0.2">
      <c r="A237" s="45">
        <f>SUM($AV$12:AV237)</f>
        <v>0</v>
      </c>
      <c r="B237" s="119"/>
      <c r="C237" s="52"/>
      <c r="D237" s="52"/>
      <c r="E237" s="52"/>
      <c r="F237" s="90"/>
      <c r="G237" s="89"/>
      <c r="H237" s="89"/>
      <c r="I237" s="89"/>
      <c r="J237" s="91"/>
      <c r="K237" s="92"/>
      <c r="L237" s="156">
        <f>IF(K237=Organisatie!$E$20,1,0)</f>
        <v>0</v>
      </c>
      <c r="M237" s="156">
        <f>IF(K237=Organisatie!$D$21,1,0)</f>
        <v>0</v>
      </c>
      <c r="N237" s="156">
        <f>IF(K237=Organisatie!$D$22,1,0)</f>
        <v>0</v>
      </c>
      <c r="O237" s="156">
        <f>IF(K237=Organisatie!$D$23,1,0)</f>
        <v>0</v>
      </c>
      <c r="P237" s="156">
        <f t="shared" si="72"/>
        <v>0</v>
      </c>
      <c r="Q237" s="157">
        <f t="shared" si="73"/>
        <v>0</v>
      </c>
      <c r="R237" s="152">
        <f t="shared" si="74"/>
        <v>0</v>
      </c>
      <c r="S237" s="127"/>
      <c r="T237" s="153">
        <f t="shared" si="75"/>
        <v>0</v>
      </c>
      <c r="U237" s="154">
        <f t="shared" si="76"/>
        <v>0</v>
      </c>
      <c r="V237" s="155"/>
      <c r="W237" s="50">
        <f t="shared" si="58"/>
        <v>0</v>
      </c>
      <c r="X237" s="50">
        <f t="shared" si="59"/>
        <v>0</v>
      </c>
      <c r="Y237" s="31"/>
      <c r="Z237" s="22"/>
      <c r="AA237" s="37"/>
      <c r="AB237" s="31"/>
      <c r="AC237" s="50">
        <f t="shared" si="60"/>
        <v>0</v>
      </c>
      <c r="AD237" s="50">
        <f t="shared" si="61"/>
        <v>0</v>
      </c>
      <c r="AE237" s="50">
        <f t="shared" si="62"/>
        <v>0</v>
      </c>
      <c r="AF237" s="50">
        <f t="shared" si="63"/>
        <v>0</v>
      </c>
      <c r="AG237" s="50">
        <f t="shared" si="64"/>
        <v>0</v>
      </c>
      <c r="AH237" s="50">
        <f t="shared" si="65"/>
        <v>0</v>
      </c>
      <c r="AI237" s="50">
        <f t="shared" si="66"/>
        <v>0</v>
      </c>
      <c r="AJ237" s="50">
        <f t="shared" si="67"/>
        <v>0</v>
      </c>
      <c r="AK237" s="51">
        <f t="shared" si="68"/>
        <v>0</v>
      </c>
      <c r="AL237" s="37" t="str">
        <f t="shared" si="69"/>
        <v>Er ontbreken nog enkele gegevens!</v>
      </c>
      <c r="AM237" s="11"/>
      <c r="AN237" s="98">
        <f t="shared" si="70"/>
        <v>0</v>
      </c>
      <c r="AV237" s="20">
        <f t="shared" si="71"/>
        <v>0</v>
      </c>
      <c r="AW237" s="11"/>
    </row>
    <row r="238" spans="1:49" ht="15.75" customHeight="1" x14ac:dyDescent="0.2">
      <c r="A238" s="45">
        <f>SUM($AV$12:AV238)</f>
        <v>0</v>
      </c>
      <c r="B238" s="119"/>
      <c r="C238" s="52"/>
      <c r="D238" s="52"/>
      <c r="E238" s="52"/>
      <c r="F238" s="90"/>
      <c r="G238" s="89"/>
      <c r="H238" s="89"/>
      <c r="I238" s="89"/>
      <c r="J238" s="91"/>
      <c r="K238" s="92"/>
      <c r="L238" s="156">
        <f>IF(K238=Organisatie!$E$20,1,0)</f>
        <v>0</v>
      </c>
      <c r="M238" s="156">
        <f>IF(K238=Organisatie!$D$21,1,0)</f>
        <v>0</v>
      </c>
      <c r="N238" s="156">
        <f>IF(K238=Organisatie!$D$22,1,0)</f>
        <v>0</v>
      </c>
      <c r="O238" s="156">
        <f>IF(K238=Organisatie!$D$23,1,0)</f>
        <v>0</v>
      </c>
      <c r="P238" s="156">
        <f t="shared" si="72"/>
        <v>0</v>
      </c>
      <c r="Q238" s="157">
        <f t="shared" si="73"/>
        <v>0</v>
      </c>
      <c r="R238" s="152">
        <f t="shared" si="74"/>
        <v>0</v>
      </c>
      <c r="S238" s="127"/>
      <c r="T238" s="153">
        <f t="shared" si="75"/>
        <v>0</v>
      </c>
      <c r="U238" s="154">
        <f t="shared" si="76"/>
        <v>0</v>
      </c>
      <c r="V238" s="155"/>
      <c r="W238" s="50">
        <f t="shared" si="58"/>
        <v>0</v>
      </c>
      <c r="X238" s="50">
        <f t="shared" si="59"/>
        <v>0</v>
      </c>
      <c r="Y238" s="31"/>
      <c r="Z238" s="22"/>
      <c r="AA238" s="37"/>
      <c r="AB238" s="31"/>
      <c r="AC238" s="50">
        <f t="shared" si="60"/>
        <v>0</v>
      </c>
      <c r="AD238" s="50">
        <f t="shared" si="61"/>
        <v>0</v>
      </c>
      <c r="AE238" s="50">
        <f t="shared" si="62"/>
        <v>0</v>
      </c>
      <c r="AF238" s="50">
        <f t="shared" si="63"/>
        <v>0</v>
      </c>
      <c r="AG238" s="50">
        <f t="shared" si="64"/>
        <v>0</v>
      </c>
      <c r="AH238" s="50">
        <f t="shared" si="65"/>
        <v>0</v>
      </c>
      <c r="AI238" s="50">
        <f t="shared" si="66"/>
        <v>0</v>
      </c>
      <c r="AJ238" s="50">
        <f t="shared" si="67"/>
        <v>0</v>
      </c>
      <c r="AK238" s="51">
        <f t="shared" si="68"/>
        <v>0</v>
      </c>
      <c r="AL238" s="37" t="str">
        <f t="shared" si="69"/>
        <v>Er ontbreken nog enkele gegevens!</v>
      </c>
      <c r="AM238" s="11"/>
      <c r="AN238" s="98">
        <f t="shared" si="70"/>
        <v>0</v>
      </c>
      <c r="AV238" s="20">
        <f t="shared" si="71"/>
        <v>0</v>
      </c>
      <c r="AW238" s="11"/>
    </row>
    <row r="239" spans="1:49" ht="15.75" customHeight="1" x14ac:dyDescent="0.2">
      <c r="A239" s="45">
        <f>SUM($AV$12:AV239)</f>
        <v>0</v>
      </c>
      <c r="B239" s="119"/>
      <c r="C239" s="52"/>
      <c r="D239" s="52"/>
      <c r="E239" s="52"/>
      <c r="F239" s="90"/>
      <c r="G239" s="89"/>
      <c r="H239" s="89"/>
      <c r="I239" s="89"/>
      <c r="J239" s="91"/>
      <c r="K239" s="92"/>
      <c r="L239" s="156">
        <f>IF(K239=Organisatie!$E$20,1,0)</f>
        <v>0</v>
      </c>
      <c r="M239" s="156">
        <f>IF(K239=Organisatie!$D$21,1,0)</f>
        <v>0</v>
      </c>
      <c r="N239" s="156">
        <f>IF(K239=Organisatie!$D$22,1,0)</f>
        <v>0</v>
      </c>
      <c r="O239" s="156">
        <f>IF(K239=Organisatie!$D$23,1,0)</f>
        <v>0</v>
      </c>
      <c r="P239" s="156">
        <f t="shared" si="72"/>
        <v>0</v>
      </c>
      <c r="Q239" s="157">
        <f t="shared" si="73"/>
        <v>0</v>
      </c>
      <c r="R239" s="152">
        <f t="shared" si="74"/>
        <v>0</v>
      </c>
      <c r="S239" s="127"/>
      <c r="T239" s="153">
        <f t="shared" si="75"/>
        <v>0</v>
      </c>
      <c r="U239" s="154">
        <f t="shared" si="76"/>
        <v>0</v>
      </c>
      <c r="V239" s="155"/>
      <c r="W239" s="50">
        <f t="shared" si="58"/>
        <v>0</v>
      </c>
      <c r="X239" s="50">
        <f t="shared" si="59"/>
        <v>0</v>
      </c>
      <c r="Y239" s="31"/>
      <c r="Z239" s="22"/>
      <c r="AA239" s="37"/>
      <c r="AB239" s="31"/>
      <c r="AC239" s="50">
        <f t="shared" si="60"/>
        <v>0</v>
      </c>
      <c r="AD239" s="50">
        <f t="shared" si="61"/>
        <v>0</v>
      </c>
      <c r="AE239" s="50">
        <f t="shared" si="62"/>
        <v>0</v>
      </c>
      <c r="AF239" s="50">
        <f t="shared" si="63"/>
        <v>0</v>
      </c>
      <c r="AG239" s="50">
        <f t="shared" si="64"/>
        <v>0</v>
      </c>
      <c r="AH239" s="50">
        <f t="shared" si="65"/>
        <v>0</v>
      </c>
      <c r="AI239" s="50">
        <f t="shared" si="66"/>
        <v>0</v>
      </c>
      <c r="AJ239" s="50">
        <f t="shared" si="67"/>
        <v>0</v>
      </c>
      <c r="AK239" s="51">
        <f t="shared" si="68"/>
        <v>0</v>
      </c>
      <c r="AL239" s="37" t="str">
        <f t="shared" si="69"/>
        <v>Er ontbreken nog enkele gegevens!</v>
      </c>
      <c r="AM239" s="11"/>
      <c r="AN239" s="98">
        <f t="shared" si="70"/>
        <v>0</v>
      </c>
      <c r="AV239" s="20">
        <f t="shared" si="71"/>
        <v>0</v>
      </c>
      <c r="AW239" s="11"/>
    </row>
    <row r="240" spans="1:49" ht="15.75" customHeight="1" x14ac:dyDescent="0.2">
      <c r="A240" s="45">
        <f>SUM($AV$12:AV240)</f>
        <v>0</v>
      </c>
      <c r="B240" s="119"/>
      <c r="C240" s="52"/>
      <c r="D240" s="52"/>
      <c r="E240" s="52"/>
      <c r="F240" s="90"/>
      <c r="G240" s="89"/>
      <c r="H240" s="89"/>
      <c r="I240" s="89"/>
      <c r="J240" s="91"/>
      <c r="K240" s="92"/>
      <c r="L240" s="156">
        <f>IF(K240=Organisatie!$E$20,1,0)</f>
        <v>0</v>
      </c>
      <c r="M240" s="156">
        <f>IF(K240=Organisatie!$D$21,1,0)</f>
        <v>0</v>
      </c>
      <c r="N240" s="156">
        <f>IF(K240=Organisatie!$D$22,1,0)</f>
        <v>0</v>
      </c>
      <c r="O240" s="156">
        <f>IF(K240=Organisatie!$D$23,1,0)</f>
        <v>0</v>
      </c>
      <c r="P240" s="156">
        <f t="shared" si="72"/>
        <v>0</v>
      </c>
      <c r="Q240" s="157">
        <f t="shared" si="73"/>
        <v>0</v>
      </c>
      <c r="R240" s="152">
        <f t="shared" si="74"/>
        <v>0</v>
      </c>
      <c r="S240" s="127"/>
      <c r="T240" s="153">
        <f t="shared" si="75"/>
        <v>0</v>
      </c>
      <c r="U240" s="154">
        <f t="shared" si="76"/>
        <v>0</v>
      </c>
      <c r="V240" s="155"/>
      <c r="W240" s="50">
        <f t="shared" si="58"/>
        <v>0</v>
      </c>
      <c r="X240" s="50">
        <f t="shared" si="59"/>
        <v>0</v>
      </c>
      <c r="Y240" s="31"/>
      <c r="Z240" s="22"/>
      <c r="AA240" s="37"/>
      <c r="AB240" s="31"/>
      <c r="AC240" s="50">
        <f t="shared" si="60"/>
        <v>0</v>
      </c>
      <c r="AD240" s="50">
        <f t="shared" si="61"/>
        <v>0</v>
      </c>
      <c r="AE240" s="50">
        <f t="shared" si="62"/>
        <v>0</v>
      </c>
      <c r="AF240" s="50">
        <f t="shared" si="63"/>
        <v>0</v>
      </c>
      <c r="AG240" s="50">
        <f t="shared" si="64"/>
        <v>0</v>
      </c>
      <c r="AH240" s="50">
        <f t="shared" si="65"/>
        <v>0</v>
      </c>
      <c r="AI240" s="50">
        <f t="shared" si="66"/>
        <v>0</v>
      </c>
      <c r="AJ240" s="50">
        <f t="shared" si="67"/>
        <v>0</v>
      </c>
      <c r="AK240" s="51">
        <f t="shared" si="68"/>
        <v>0</v>
      </c>
      <c r="AL240" s="37" t="str">
        <f t="shared" si="69"/>
        <v>Er ontbreken nog enkele gegevens!</v>
      </c>
      <c r="AM240" s="11"/>
      <c r="AN240" s="98">
        <f t="shared" si="70"/>
        <v>0</v>
      </c>
      <c r="AV240" s="20">
        <f t="shared" si="71"/>
        <v>0</v>
      </c>
      <c r="AW240" s="11"/>
    </row>
    <row r="241" spans="1:49" ht="15.75" customHeight="1" x14ac:dyDescent="0.2">
      <c r="A241" s="45">
        <f>SUM($AV$12:AV241)</f>
        <v>0</v>
      </c>
      <c r="B241" s="119"/>
      <c r="C241" s="52"/>
      <c r="D241" s="52"/>
      <c r="E241" s="52"/>
      <c r="F241" s="90"/>
      <c r="G241" s="89"/>
      <c r="H241" s="89"/>
      <c r="I241" s="89"/>
      <c r="J241" s="91"/>
      <c r="K241" s="92"/>
      <c r="L241" s="156">
        <f>IF(K241=Organisatie!$E$20,1,0)</f>
        <v>0</v>
      </c>
      <c r="M241" s="156">
        <f>IF(K241=Organisatie!$D$21,1,0)</f>
        <v>0</v>
      </c>
      <c r="N241" s="156">
        <f>IF(K241=Organisatie!$D$22,1,0)</f>
        <v>0</v>
      </c>
      <c r="O241" s="156">
        <f>IF(K241=Organisatie!$D$23,1,0)</f>
        <v>0</v>
      </c>
      <c r="P241" s="156">
        <f t="shared" si="72"/>
        <v>0</v>
      </c>
      <c r="Q241" s="157">
        <f t="shared" si="73"/>
        <v>0</v>
      </c>
      <c r="R241" s="152">
        <f t="shared" si="74"/>
        <v>0</v>
      </c>
      <c r="S241" s="127"/>
      <c r="T241" s="153">
        <f t="shared" si="75"/>
        <v>0</v>
      </c>
      <c r="U241" s="154">
        <f t="shared" si="76"/>
        <v>0</v>
      </c>
      <c r="V241" s="155"/>
      <c r="W241" s="50">
        <f t="shared" si="58"/>
        <v>0</v>
      </c>
      <c r="X241" s="50">
        <f t="shared" si="59"/>
        <v>0</v>
      </c>
      <c r="Y241" s="31"/>
      <c r="Z241" s="22"/>
      <c r="AA241" s="37"/>
      <c r="AB241" s="31"/>
      <c r="AC241" s="50">
        <f t="shared" si="60"/>
        <v>0</v>
      </c>
      <c r="AD241" s="50">
        <f t="shared" si="61"/>
        <v>0</v>
      </c>
      <c r="AE241" s="50">
        <f t="shared" si="62"/>
        <v>0</v>
      </c>
      <c r="AF241" s="50">
        <f t="shared" si="63"/>
        <v>0</v>
      </c>
      <c r="AG241" s="50">
        <f t="shared" si="64"/>
        <v>0</v>
      </c>
      <c r="AH241" s="50">
        <f t="shared" si="65"/>
        <v>0</v>
      </c>
      <c r="AI241" s="50">
        <f t="shared" si="66"/>
        <v>0</v>
      </c>
      <c r="AJ241" s="50">
        <f t="shared" si="67"/>
        <v>0</v>
      </c>
      <c r="AK241" s="51">
        <f t="shared" si="68"/>
        <v>0</v>
      </c>
      <c r="AL241" s="37" t="str">
        <f t="shared" si="69"/>
        <v>Er ontbreken nog enkele gegevens!</v>
      </c>
      <c r="AM241" s="11"/>
      <c r="AN241" s="98">
        <f t="shared" si="70"/>
        <v>0</v>
      </c>
      <c r="AV241" s="20">
        <f t="shared" si="71"/>
        <v>0</v>
      </c>
      <c r="AW241" s="11"/>
    </row>
    <row r="242" spans="1:49" ht="15.75" customHeight="1" x14ac:dyDescent="0.2">
      <c r="A242" s="45">
        <f>SUM($AV$12:AV242)</f>
        <v>0</v>
      </c>
      <c r="B242" s="119"/>
      <c r="C242" s="52"/>
      <c r="D242" s="52"/>
      <c r="E242" s="52"/>
      <c r="F242" s="90"/>
      <c r="G242" s="89"/>
      <c r="H242" s="89"/>
      <c r="I242" s="89"/>
      <c r="J242" s="91"/>
      <c r="K242" s="92"/>
      <c r="L242" s="156">
        <f>IF(K242=Organisatie!$E$20,1,0)</f>
        <v>0</v>
      </c>
      <c r="M242" s="156">
        <f>IF(K242=Organisatie!$D$21,1,0)</f>
        <v>0</v>
      </c>
      <c r="N242" s="156">
        <f>IF(K242=Organisatie!$D$22,1,0)</f>
        <v>0</v>
      </c>
      <c r="O242" s="156">
        <f>IF(K242=Organisatie!$D$23,1,0)</f>
        <v>0</v>
      </c>
      <c r="P242" s="156">
        <f t="shared" si="72"/>
        <v>0</v>
      </c>
      <c r="Q242" s="157">
        <f t="shared" si="73"/>
        <v>0</v>
      </c>
      <c r="R242" s="152">
        <f t="shared" si="74"/>
        <v>0</v>
      </c>
      <c r="S242" s="127"/>
      <c r="T242" s="153">
        <f t="shared" si="75"/>
        <v>0</v>
      </c>
      <c r="U242" s="154">
        <f t="shared" si="76"/>
        <v>0</v>
      </c>
      <c r="V242" s="155"/>
      <c r="W242" s="50">
        <f t="shared" si="58"/>
        <v>0</v>
      </c>
      <c r="X242" s="50">
        <f t="shared" si="59"/>
        <v>0</v>
      </c>
      <c r="Y242" s="31"/>
      <c r="Z242" s="22"/>
      <c r="AA242" s="37"/>
      <c r="AB242" s="31"/>
      <c r="AC242" s="50">
        <f t="shared" si="60"/>
        <v>0</v>
      </c>
      <c r="AD242" s="50">
        <f t="shared" si="61"/>
        <v>0</v>
      </c>
      <c r="AE242" s="50">
        <f t="shared" si="62"/>
        <v>0</v>
      </c>
      <c r="AF242" s="50">
        <f t="shared" si="63"/>
        <v>0</v>
      </c>
      <c r="AG242" s="50">
        <f t="shared" si="64"/>
        <v>0</v>
      </c>
      <c r="AH242" s="50">
        <f t="shared" si="65"/>
        <v>0</v>
      </c>
      <c r="AI242" s="50">
        <f t="shared" si="66"/>
        <v>0</v>
      </c>
      <c r="AJ242" s="50">
        <f t="shared" si="67"/>
        <v>0</v>
      </c>
      <c r="AK242" s="51">
        <f t="shared" si="68"/>
        <v>0</v>
      </c>
      <c r="AL242" s="37" t="str">
        <f t="shared" si="69"/>
        <v>Er ontbreken nog enkele gegevens!</v>
      </c>
      <c r="AM242" s="11"/>
      <c r="AN242" s="98">
        <f t="shared" si="70"/>
        <v>0</v>
      </c>
      <c r="AV242" s="20">
        <f t="shared" si="71"/>
        <v>0</v>
      </c>
      <c r="AW242" s="11"/>
    </row>
    <row r="243" spans="1:49" ht="15.75" customHeight="1" x14ac:dyDescent="0.2">
      <c r="A243" s="45">
        <f>SUM($AV$12:AV243)</f>
        <v>0</v>
      </c>
      <c r="B243" s="119"/>
      <c r="C243" s="52"/>
      <c r="D243" s="52"/>
      <c r="E243" s="52"/>
      <c r="F243" s="90"/>
      <c r="G243" s="89"/>
      <c r="H243" s="89"/>
      <c r="I243" s="89"/>
      <c r="J243" s="91"/>
      <c r="K243" s="92"/>
      <c r="L243" s="156">
        <f>IF(K243=Organisatie!$E$20,1,0)</f>
        <v>0</v>
      </c>
      <c r="M243" s="156">
        <f>IF(K243=Organisatie!$D$21,1,0)</f>
        <v>0</v>
      </c>
      <c r="N243" s="156">
        <f>IF(K243=Organisatie!$D$22,1,0)</f>
        <v>0</v>
      </c>
      <c r="O243" s="156">
        <f>IF(K243=Organisatie!$D$23,1,0)</f>
        <v>0</v>
      </c>
      <c r="P243" s="156">
        <f t="shared" si="72"/>
        <v>0</v>
      </c>
      <c r="Q243" s="157">
        <f t="shared" si="73"/>
        <v>0</v>
      </c>
      <c r="R243" s="152">
        <f t="shared" si="74"/>
        <v>0</v>
      </c>
      <c r="S243" s="127"/>
      <c r="T243" s="153">
        <f t="shared" si="75"/>
        <v>0</v>
      </c>
      <c r="U243" s="154">
        <f t="shared" si="76"/>
        <v>0</v>
      </c>
      <c r="V243" s="155"/>
      <c r="W243" s="50">
        <f t="shared" si="58"/>
        <v>0</v>
      </c>
      <c r="X243" s="50">
        <f t="shared" si="59"/>
        <v>0</v>
      </c>
      <c r="Y243" s="31"/>
      <c r="Z243" s="22"/>
      <c r="AA243" s="37"/>
      <c r="AB243" s="31"/>
      <c r="AC243" s="50">
        <f t="shared" si="60"/>
        <v>0</v>
      </c>
      <c r="AD243" s="50">
        <f t="shared" si="61"/>
        <v>0</v>
      </c>
      <c r="AE243" s="50">
        <f t="shared" si="62"/>
        <v>0</v>
      </c>
      <c r="AF243" s="50">
        <f t="shared" si="63"/>
        <v>0</v>
      </c>
      <c r="AG243" s="50">
        <f t="shared" si="64"/>
        <v>0</v>
      </c>
      <c r="AH243" s="50">
        <f t="shared" si="65"/>
        <v>0</v>
      </c>
      <c r="AI243" s="50">
        <f t="shared" si="66"/>
        <v>0</v>
      </c>
      <c r="AJ243" s="50">
        <f t="shared" si="67"/>
        <v>0</v>
      </c>
      <c r="AK243" s="51">
        <f t="shared" si="68"/>
        <v>0</v>
      </c>
      <c r="AL243" s="37" t="str">
        <f t="shared" si="69"/>
        <v>Er ontbreken nog enkele gegevens!</v>
      </c>
      <c r="AM243" s="11"/>
      <c r="AN243" s="98">
        <f t="shared" si="70"/>
        <v>0</v>
      </c>
      <c r="AV243" s="20">
        <f t="shared" si="71"/>
        <v>0</v>
      </c>
      <c r="AW243" s="11"/>
    </row>
    <row r="244" spans="1:49" ht="15.75" customHeight="1" x14ac:dyDescent="0.2">
      <c r="A244" s="45">
        <f>SUM($AV$12:AV244)</f>
        <v>0</v>
      </c>
      <c r="B244" s="119"/>
      <c r="C244" s="52"/>
      <c r="D244" s="52"/>
      <c r="E244" s="52"/>
      <c r="F244" s="90"/>
      <c r="G244" s="89"/>
      <c r="H244" s="89"/>
      <c r="I244" s="89"/>
      <c r="J244" s="91"/>
      <c r="K244" s="92"/>
      <c r="L244" s="156">
        <f>IF(K244=Organisatie!$E$20,1,0)</f>
        <v>0</v>
      </c>
      <c r="M244" s="156">
        <f>IF(K244=Organisatie!$D$21,1,0)</f>
        <v>0</v>
      </c>
      <c r="N244" s="156">
        <f>IF(K244=Organisatie!$D$22,1,0)</f>
        <v>0</v>
      </c>
      <c r="O244" s="156">
        <f>IF(K244=Organisatie!$D$23,1,0)</f>
        <v>0</v>
      </c>
      <c r="P244" s="156">
        <f t="shared" si="72"/>
        <v>0</v>
      </c>
      <c r="Q244" s="157">
        <f t="shared" si="73"/>
        <v>0</v>
      </c>
      <c r="R244" s="152">
        <f t="shared" si="74"/>
        <v>0</v>
      </c>
      <c r="S244" s="127"/>
      <c r="T244" s="153">
        <f t="shared" si="75"/>
        <v>0</v>
      </c>
      <c r="U244" s="154">
        <f t="shared" si="76"/>
        <v>0</v>
      </c>
      <c r="V244" s="155"/>
      <c r="W244" s="50">
        <f t="shared" si="58"/>
        <v>0</v>
      </c>
      <c r="X244" s="50">
        <f t="shared" si="59"/>
        <v>0</v>
      </c>
      <c r="Y244" s="31"/>
      <c r="Z244" s="22"/>
      <c r="AA244" s="37"/>
      <c r="AB244" s="31"/>
      <c r="AC244" s="50">
        <f t="shared" si="60"/>
        <v>0</v>
      </c>
      <c r="AD244" s="50">
        <f t="shared" si="61"/>
        <v>0</v>
      </c>
      <c r="AE244" s="50">
        <f t="shared" si="62"/>
        <v>0</v>
      </c>
      <c r="AF244" s="50">
        <f t="shared" si="63"/>
        <v>0</v>
      </c>
      <c r="AG244" s="50">
        <f t="shared" si="64"/>
        <v>0</v>
      </c>
      <c r="AH244" s="50">
        <f t="shared" si="65"/>
        <v>0</v>
      </c>
      <c r="AI244" s="50">
        <f t="shared" si="66"/>
        <v>0</v>
      </c>
      <c r="AJ244" s="50">
        <f t="shared" si="67"/>
        <v>0</v>
      </c>
      <c r="AK244" s="51">
        <f t="shared" si="68"/>
        <v>0</v>
      </c>
      <c r="AL244" s="37" t="str">
        <f t="shared" si="69"/>
        <v>Er ontbreken nog enkele gegevens!</v>
      </c>
      <c r="AM244" s="11"/>
      <c r="AN244" s="98">
        <f t="shared" si="70"/>
        <v>0</v>
      </c>
      <c r="AV244" s="20">
        <f t="shared" si="71"/>
        <v>0</v>
      </c>
      <c r="AW244" s="11"/>
    </row>
    <row r="245" spans="1:49" ht="15.75" customHeight="1" x14ac:dyDescent="0.2">
      <c r="A245" s="45">
        <f>SUM($AV$12:AV245)</f>
        <v>0</v>
      </c>
      <c r="B245" s="119"/>
      <c r="C245" s="52"/>
      <c r="D245" s="52"/>
      <c r="E245" s="52"/>
      <c r="F245" s="90"/>
      <c r="G245" s="89"/>
      <c r="H245" s="89"/>
      <c r="I245" s="89"/>
      <c r="J245" s="91"/>
      <c r="K245" s="92"/>
      <c r="L245" s="156">
        <f>IF(K245=Organisatie!$E$20,1,0)</f>
        <v>0</v>
      </c>
      <c r="M245" s="156">
        <f>IF(K245=Organisatie!$D$21,1,0)</f>
        <v>0</v>
      </c>
      <c r="N245" s="156">
        <f>IF(K245=Organisatie!$D$22,1,0)</f>
        <v>0</v>
      </c>
      <c r="O245" s="156">
        <f>IF(K245=Organisatie!$D$23,1,0)</f>
        <v>0</v>
      </c>
      <c r="P245" s="156">
        <f t="shared" si="72"/>
        <v>0</v>
      </c>
      <c r="Q245" s="157">
        <f t="shared" si="73"/>
        <v>0</v>
      </c>
      <c r="R245" s="152">
        <f t="shared" si="74"/>
        <v>0</v>
      </c>
      <c r="S245" s="127"/>
      <c r="T245" s="153">
        <f t="shared" si="75"/>
        <v>0</v>
      </c>
      <c r="U245" s="154">
        <f t="shared" si="76"/>
        <v>0</v>
      </c>
      <c r="V245" s="155"/>
      <c r="W245" s="50">
        <f t="shared" si="58"/>
        <v>0</v>
      </c>
      <c r="X245" s="50">
        <f t="shared" si="59"/>
        <v>0</v>
      </c>
      <c r="Y245" s="31"/>
      <c r="Z245" s="22"/>
      <c r="AA245" s="37"/>
      <c r="AB245" s="31"/>
      <c r="AC245" s="50">
        <f t="shared" si="60"/>
        <v>0</v>
      </c>
      <c r="AD245" s="50">
        <f t="shared" si="61"/>
        <v>0</v>
      </c>
      <c r="AE245" s="50">
        <f t="shared" si="62"/>
        <v>0</v>
      </c>
      <c r="AF245" s="50">
        <f t="shared" si="63"/>
        <v>0</v>
      </c>
      <c r="AG245" s="50">
        <f t="shared" si="64"/>
        <v>0</v>
      </c>
      <c r="AH245" s="50">
        <f t="shared" si="65"/>
        <v>0</v>
      </c>
      <c r="AI245" s="50">
        <f t="shared" si="66"/>
        <v>0</v>
      </c>
      <c r="AJ245" s="50">
        <f t="shared" si="67"/>
        <v>0</v>
      </c>
      <c r="AK245" s="51">
        <f t="shared" si="68"/>
        <v>0</v>
      </c>
      <c r="AL245" s="37" t="str">
        <f t="shared" si="69"/>
        <v>Er ontbreken nog enkele gegevens!</v>
      </c>
      <c r="AM245" s="11"/>
      <c r="AN245" s="98">
        <f t="shared" si="70"/>
        <v>0</v>
      </c>
      <c r="AV245" s="20">
        <f t="shared" si="71"/>
        <v>0</v>
      </c>
      <c r="AW245" s="11"/>
    </row>
    <row r="246" spans="1:49" ht="15.75" customHeight="1" x14ac:dyDescent="0.2">
      <c r="A246" s="45">
        <f>SUM($AV$12:AV246)</f>
        <v>0</v>
      </c>
      <c r="B246" s="119"/>
      <c r="C246" s="52"/>
      <c r="D246" s="52"/>
      <c r="E246" s="52"/>
      <c r="F246" s="90"/>
      <c r="G246" s="89"/>
      <c r="H246" s="89"/>
      <c r="I246" s="89"/>
      <c r="J246" s="91"/>
      <c r="K246" s="92"/>
      <c r="L246" s="156">
        <f>IF(K246=Organisatie!$E$20,1,0)</f>
        <v>0</v>
      </c>
      <c r="M246" s="156">
        <f>IF(K246=Organisatie!$D$21,1,0)</f>
        <v>0</v>
      </c>
      <c r="N246" s="156">
        <f>IF(K246=Organisatie!$D$22,1,0)</f>
        <v>0</v>
      </c>
      <c r="O246" s="156">
        <f>IF(K246=Organisatie!$D$23,1,0)</f>
        <v>0</v>
      </c>
      <c r="P246" s="156">
        <f t="shared" si="72"/>
        <v>0</v>
      </c>
      <c r="Q246" s="157">
        <f t="shared" si="73"/>
        <v>0</v>
      </c>
      <c r="R246" s="152">
        <f t="shared" si="74"/>
        <v>0</v>
      </c>
      <c r="S246" s="127"/>
      <c r="T246" s="153">
        <f t="shared" si="75"/>
        <v>0</v>
      </c>
      <c r="U246" s="154">
        <f t="shared" si="76"/>
        <v>0</v>
      </c>
      <c r="V246" s="155"/>
      <c r="W246" s="50">
        <f t="shared" si="58"/>
        <v>0</v>
      </c>
      <c r="X246" s="50">
        <f t="shared" si="59"/>
        <v>0</v>
      </c>
      <c r="Y246" s="31"/>
      <c r="Z246" s="22"/>
      <c r="AA246" s="37"/>
      <c r="AB246" s="31"/>
      <c r="AC246" s="50">
        <f t="shared" si="60"/>
        <v>0</v>
      </c>
      <c r="AD246" s="50">
        <f t="shared" si="61"/>
        <v>0</v>
      </c>
      <c r="AE246" s="50">
        <f t="shared" si="62"/>
        <v>0</v>
      </c>
      <c r="AF246" s="50">
        <f t="shared" si="63"/>
        <v>0</v>
      </c>
      <c r="AG246" s="50">
        <f t="shared" si="64"/>
        <v>0</v>
      </c>
      <c r="AH246" s="50">
        <f t="shared" si="65"/>
        <v>0</v>
      </c>
      <c r="AI246" s="50">
        <f t="shared" si="66"/>
        <v>0</v>
      </c>
      <c r="AJ246" s="50">
        <f t="shared" si="67"/>
        <v>0</v>
      </c>
      <c r="AK246" s="51">
        <f t="shared" si="68"/>
        <v>0</v>
      </c>
      <c r="AL246" s="37" t="str">
        <f t="shared" si="69"/>
        <v>Er ontbreken nog enkele gegevens!</v>
      </c>
      <c r="AM246" s="11"/>
      <c r="AN246" s="98">
        <f t="shared" si="70"/>
        <v>0</v>
      </c>
      <c r="AV246" s="20">
        <f t="shared" si="71"/>
        <v>0</v>
      </c>
      <c r="AW246" s="11"/>
    </row>
    <row r="247" spans="1:49" ht="15.75" customHeight="1" x14ac:dyDescent="0.2">
      <c r="A247" s="45">
        <f>SUM($AV$12:AV247)</f>
        <v>0</v>
      </c>
      <c r="B247" s="119"/>
      <c r="C247" s="52"/>
      <c r="D247" s="52"/>
      <c r="E247" s="52"/>
      <c r="F247" s="90"/>
      <c r="G247" s="89"/>
      <c r="H247" s="89"/>
      <c r="I247" s="89"/>
      <c r="J247" s="91"/>
      <c r="K247" s="92"/>
      <c r="L247" s="156">
        <f>IF(K247=Organisatie!$E$20,1,0)</f>
        <v>0</v>
      </c>
      <c r="M247" s="156">
        <f>IF(K247=Organisatie!$D$21,1,0)</f>
        <v>0</v>
      </c>
      <c r="N247" s="156">
        <f>IF(K247=Organisatie!$D$22,1,0)</f>
        <v>0</v>
      </c>
      <c r="O247" s="156">
        <f>IF(K247=Organisatie!$D$23,1,0)</f>
        <v>0</v>
      </c>
      <c r="P247" s="156">
        <f t="shared" si="72"/>
        <v>0</v>
      </c>
      <c r="Q247" s="157">
        <f t="shared" si="73"/>
        <v>0</v>
      </c>
      <c r="R247" s="152">
        <f t="shared" si="74"/>
        <v>0</v>
      </c>
      <c r="S247" s="127"/>
      <c r="T247" s="153">
        <f t="shared" si="75"/>
        <v>0</v>
      </c>
      <c r="U247" s="154">
        <f t="shared" si="76"/>
        <v>0</v>
      </c>
      <c r="V247" s="155"/>
      <c r="W247" s="50">
        <f t="shared" si="58"/>
        <v>0</v>
      </c>
      <c r="X247" s="50">
        <f t="shared" si="59"/>
        <v>0</v>
      </c>
      <c r="Y247" s="31"/>
      <c r="Z247" s="22"/>
      <c r="AA247" s="37"/>
      <c r="AB247" s="31"/>
      <c r="AC247" s="50">
        <f t="shared" si="60"/>
        <v>0</v>
      </c>
      <c r="AD247" s="50">
        <f t="shared" si="61"/>
        <v>0</v>
      </c>
      <c r="AE247" s="50">
        <f t="shared" si="62"/>
        <v>0</v>
      </c>
      <c r="AF247" s="50">
        <f t="shared" si="63"/>
        <v>0</v>
      </c>
      <c r="AG247" s="50">
        <f t="shared" si="64"/>
        <v>0</v>
      </c>
      <c r="AH247" s="50">
        <f t="shared" si="65"/>
        <v>0</v>
      </c>
      <c r="AI247" s="50">
        <f t="shared" si="66"/>
        <v>0</v>
      </c>
      <c r="AJ247" s="50">
        <f t="shared" si="67"/>
        <v>0</v>
      </c>
      <c r="AK247" s="51">
        <f t="shared" si="68"/>
        <v>0</v>
      </c>
      <c r="AL247" s="37" t="str">
        <f t="shared" si="69"/>
        <v>Er ontbreken nog enkele gegevens!</v>
      </c>
      <c r="AM247" s="11"/>
      <c r="AN247" s="98">
        <f t="shared" si="70"/>
        <v>0</v>
      </c>
      <c r="AV247" s="20">
        <f t="shared" si="71"/>
        <v>0</v>
      </c>
      <c r="AW247" s="11"/>
    </row>
    <row r="248" spans="1:49" ht="15.75" customHeight="1" x14ac:dyDescent="0.2">
      <c r="A248" s="45">
        <f>SUM($AV$12:AV248)</f>
        <v>0</v>
      </c>
      <c r="B248" s="119"/>
      <c r="C248" s="52"/>
      <c r="D248" s="52"/>
      <c r="E248" s="52"/>
      <c r="F248" s="90"/>
      <c r="G248" s="89"/>
      <c r="H248" s="89"/>
      <c r="I248" s="89"/>
      <c r="J248" s="91"/>
      <c r="K248" s="92"/>
      <c r="L248" s="156">
        <f>IF(K248=Organisatie!$E$20,1,0)</f>
        <v>0</v>
      </c>
      <c r="M248" s="156">
        <f>IF(K248=Organisatie!$D$21,1,0)</f>
        <v>0</v>
      </c>
      <c r="N248" s="156">
        <f>IF(K248=Organisatie!$D$22,1,0)</f>
        <v>0</v>
      </c>
      <c r="O248" s="156">
        <f>IF(K248=Organisatie!$D$23,1,0)</f>
        <v>0</v>
      </c>
      <c r="P248" s="156">
        <f t="shared" si="72"/>
        <v>0</v>
      </c>
      <c r="Q248" s="157">
        <f t="shared" si="73"/>
        <v>0</v>
      </c>
      <c r="R248" s="152">
        <f t="shared" si="74"/>
        <v>0</v>
      </c>
      <c r="S248" s="127"/>
      <c r="T248" s="153">
        <f t="shared" si="75"/>
        <v>0</v>
      </c>
      <c r="U248" s="154">
        <f t="shared" si="76"/>
        <v>0</v>
      </c>
      <c r="V248" s="155"/>
      <c r="W248" s="50">
        <f t="shared" si="58"/>
        <v>0</v>
      </c>
      <c r="X248" s="50">
        <f t="shared" si="59"/>
        <v>0</v>
      </c>
      <c r="Y248" s="31"/>
      <c r="Z248" s="22"/>
      <c r="AA248" s="37"/>
      <c r="AB248" s="31"/>
      <c r="AC248" s="50">
        <f t="shared" si="60"/>
        <v>0</v>
      </c>
      <c r="AD248" s="50">
        <f t="shared" si="61"/>
        <v>0</v>
      </c>
      <c r="AE248" s="50">
        <f t="shared" si="62"/>
        <v>0</v>
      </c>
      <c r="AF248" s="50">
        <f t="shared" si="63"/>
        <v>0</v>
      </c>
      <c r="AG248" s="50">
        <f t="shared" si="64"/>
        <v>0</v>
      </c>
      <c r="AH248" s="50">
        <f t="shared" si="65"/>
        <v>0</v>
      </c>
      <c r="AI248" s="50">
        <f t="shared" si="66"/>
        <v>0</v>
      </c>
      <c r="AJ248" s="50">
        <f t="shared" si="67"/>
        <v>0</v>
      </c>
      <c r="AK248" s="51">
        <f t="shared" si="68"/>
        <v>0</v>
      </c>
      <c r="AL248" s="37" t="str">
        <f t="shared" si="69"/>
        <v>Er ontbreken nog enkele gegevens!</v>
      </c>
      <c r="AM248" s="11"/>
      <c r="AN248" s="98">
        <f t="shared" si="70"/>
        <v>0</v>
      </c>
      <c r="AV248" s="20">
        <f t="shared" si="71"/>
        <v>0</v>
      </c>
      <c r="AW248" s="11"/>
    </row>
    <row r="249" spans="1:49" ht="15.75" customHeight="1" x14ac:dyDescent="0.2">
      <c r="A249" s="45">
        <f>SUM($AV$12:AV249)</f>
        <v>0</v>
      </c>
      <c r="B249" s="119"/>
      <c r="C249" s="52"/>
      <c r="D249" s="52"/>
      <c r="E249" s="52"/>
      <c r="F249" s="90"/>
      <c r="G249" s="89"/>
      <c r="H249" s="89"/>
      <c r="I249" s="89"/>
      <c r="J249" s="91"/>
      <c r="K249" s="92"/>
      <c r="L249" s="156">
        <f>IF(K249=Organisatie!$E$20,1,0)</f>
        <v>0</v>
      </c>
      <c r="M249" s="156">
        <f>IF(K249=Organisatie!$D$21,1,0)</f>
        <v>0</v>
      </c>
      <c r="N249" s="156">
        <f>IF(K249=Organisatie!$D$22,1,0)</f>
        <v>0</v>
      </c>
      <c r="O249" s="156">
        <f>IF(K249=Organisatie!$D$23,1,0)</f>
        <v>0</v>
      </c>
      <c r="P249" s="156">
        <f t="shared" si="72"/>
        <v>0</v>
      </c>
      <c r="Q249" s="157">
        <f t="shared" si="73"/>
        <v>0</v>
      </c>
      <c r="R249" s="152">
        <f t="shared" si="74"/>
        <v>0</v>
      </c>
      <c r="S249" s="127"/>
      <c r="T249" s="153">
        <f t="shared" si="75"/>
        <v>0</v>
      </c>
      <c r="U249" s="154">
        <f t="shared" si="76"/>
        <v>0</v>
      </c>
      <c r="V249" s="155"/>
      <c r="W249" s="50">
        <f t="shared" si="58"/>
        <v>0</v>
      </c>
      <c r="X249" s="50">
        <f t="shared" si="59"/>
        <v>0</v>
      </c>
      <c r="Y249" s="31"/>
      <c r="Z249" s="22"/>
      <c r="AA249" s="37"/>
      <c r="AB249" s="31"/>
      <c r="AC249" s="50">
        <f t="shared" si="60"/>
        <v>0</v>
      </c>
      <c r="AD249" s="50">
        <f t="shared" si="61"/>
        <v>0</v>
      </c>
      <c r="AE249" s="50">
        <f t="shared" si="62"/>
        <v>0</v>
      </c>
      <c r="AF249" s="50">
        <f t="shared" si="63"/>
        <v>0</v>
      </c>
      <c r="AG249" s="50">
        <f t="shared" si="64"/>
        <v>0</v>
      </c>
      <c r="AH249" s="50">
        <f t="shared" si="65"/>
        <v>0</v>
      </c>
      <c r="AI249" s="50">
        <f t="shared" si="66"/>
        <v>0</v>
      </c>
      <c r="AJ249" s="50">
        <f t="shared" si="67"/>
        <v>0</v>
      </c>
      <c r="AK249" s="51">
        <f t="shared" si="68"/>
        <v>0</v>
      </c>
      <c r="AL249" s="37" t="str">
        <f t="shared" si="69"/>
        <v>Er ontbreken nog enkele gegevens!</v>
      </c>
      <c r="AM249" s="11"/>
      <c r="AN249" s="98">
        <f t="shared" si="70"/>
        <v>0</v>
      </c>
      <c r="AV249" s="20">
        <f t="shared" si="71"/>
        <v>0</v>
      </c>
      <c r="AW249" s="11"/>
    </row>
    <row r="250" spans="1:49" ht="15.75" customHeight="1" x14ac:dyDescent="0.2">
      <c r="A250" s="45">
        <f>SUM($AV$12:AV250)</f>
        <v>0</v>
      </c>
      <c r="B250" s="119"/>
      <c r="C250" s="52"/>
      <c r="D250" s="52"/>
      <c r="E250" s="52"/>
      <c r="F250" s="90"/>
      <c r="G250" s="89"/>
      <c r="H250" s="89"/>
      <c r="I250" s="89"/>
      <c r="J250" s="91"/>
      <c r="K250" s="92"/>
      <c r="L250" s="156">
        <f>IF(K250=Organisatie!$E$20,1,0)</f>
        <v>0</v>
      </c>
      <c r="M250" s="156">
        <f>IF(K250=Organisatie!$D$21,1,0)</f>
        <v>0</v>
      </c>
      <c r="N250" s="156">
        <f>IF(K250=Organisatie!$D$22,1,0)</f>
        <v>0</v>
      </c>
      <c r="O250" s="156">
        <f>IF(K250=Organisatie!$D$23,1,0)</f>
        <v>0</v>
      </c>
      <c r="P250" s="156">
        <f t="shared" si="72"/>
        <v>0</v>
      </c>
      <c r="Q250" s="157">
        <f t="shared" si="73"/>
        <v>0</v>
      </c>
      <c r="R250" s="152">
        <f t="shared" si="74"/>
        <v>0</v>
      </c>
      <c r="S250" s="127"/>
      <c r="T250" s="153">
        <f t="shared" si="75"/>
        <v>0</v>
      </c>
      <c r="U250" s="154">
        <f t="shared" si="76"/>
        <v>0</v>
      </c>
      <c r="V250" s="155"/>
      <c r="W250" s="50">
        <f t="shared" si="58"/>
        <v>0</v>
      </c>
      <c r="X250" s="50">
        <f t="shared" si="59"/>
        <v>0</v>
      </c>
      <c r="Y250" s="31"/>
      <c r="Z250" s="22"/>
      <c r="AA250" s="37"/>
      <c r="AB250" s="31"/>
      <c r="AC250" s="50">
        <f t="shared" si="60"/>
        <v>0</v>
      </c>
      <c r="AD250" s="50">
        <f t="shared" si="61"/>
        <v>0</v>
      </c>
      <c r="AE250" s="50">
        <f t="shared" si="62"/>
        <v>0</v>
      </c>
      <c r="AF250" s="50">
        <f t="shared" si="63"/>
        <v>0</v>
      </c>
      <c r="AG250" s="50">
        <f t="shared" si="64"/>
        <v>0</v>
      </c>
      <c r="AH250" s="50">
        <f t="shared" si="65"/>
        <v>0</v>
      </c>
      <c r="AI250" s="50">
        <f t="shared" si="66"/>
        <v>0</v>
      </c>
      <c r="AJ250" s="50">
        <f t="shared" si="67"/>
        <v>0</v>
      </c>
      <c r="AK250" s="51">
        <f t="shared" si="68"/>
        <v>0</v>
      </c>
      <c r="AL250" s="37" t="str">
        <f t="shared" si="69"/>
        <v>Er ontbreken nog enkele gegevens!</v>
      </c>
      <c r="AM250" s="11"/>
      <c r="AN250" s="98">
        <f t="shared" si="70"/>
        <v>0</v>
      </c>
      <c r="AV250" s="20">
        <f t="shared" si="71"/>
        <v>0</v>
      </c>
      <c r="AW250" s="11"/>
    </row>
    <row r="251" spans="1:49" ht="15.75" customHeight="1" x14ac:dyDescent="0.2">
      <c r="A251" s="45">
        <f>SUM($AV$12:AV251)</f>
        <v>0</v>
      </c>
      <c r="B251" s="119"/>
      <c r="C251" s="52"/>
      <c r="D251" s="52"/>
      <c r="E251" s="52"/>
      <c r="F251" s="90"/>
      <c r="G251" s="89"/>
      <c r="H251" s="89"/>
      <c r="I251" s="89"/>
      <c r="J251" s="91"/>
      <c r="K251" s="92"/>
      <c r="L251" s="156">
        <f>IF(K251=Organisatie!$E$20,1,0)</f>
        <v>0</v>
      </c>
      <c r="M251" s="156">
        <f>IF(K251=Organisatie!$D$21,1,0)</f>
        <v>0</v>
      </c>
      <c r="N251" s="156">
        <f>IF(K251=Organisatie!$D$22,1,0)</f>
        <v>0</v>
      </c>
      <c r="O251" s="156">
        <f>IF(K251=Organisatie!$D$23,1,0)</f>
        <v>0</v>
      </c>
      <c r="P251" s="156">
        <f t="shared" si="72"/>
        <v>0</v>
      </c>
      <c r="Q251" s="157">
        <f t="shared" si="73"/>
        <v>0</v>
      </c>
      <c r="R251" s="152">
        <f t="shared" si="74"/>
        <v>0</v>
      </c>
      <c r="S251" s="127"/>
      <c r="T251" s="153">
        <f t="shared" si="75"/>
        <v>0</v>
      </c>
      <c r="U251" s="154">
        <f t="shared" si="76"/>
        <v>0</v>
      </c>
      <c r="V251" s="155"/>
      <c r="W251" s="50">
        <f t="shared" si="58"/>
        <v>0</v>
      </c>
      <c r="X251" s="50">
        <f t="shared" si="59"/>
        <v>0</v>
      </c>
      <c r="Y251" s="31"/>
      <c r="Z251" s="22"/>
      <c r="AA251" s="37"/>
      <c r="AB251" s="31"/>
      <c r="AC251" s="50">
        <f t="shared" si="60"/>
        <v>0</v>
      </c>
      <c r="AD251" s="50">
        <f t="shared" si="61"/>
        <v>0</v>
      </c>
      <c r="AE251" s="50">
        <f t="shared" si="62"/>
        <v>0</v>
      </c>
      <c r="AF251" s="50">
        <f t="shared" si="63"/>
        <v>0</v>
      </c>
      <c r="AG251" s="50">
        <f t="shared" si="64"/>
        <v>0</v>
      </c>
      <c r="AH251" s="50">
        <f t="shared" si="65"/>
        <v>0</v>
      </c>
      <c r="AI251" s="50">
        <f t="shared" si="66"/>
        <v>0</v>
      </c>
      <c r="AJ251" s="50">
        <f t="shared" si="67"/>
        <v>0</v>
      </c>
      <c r="AK251" s="51">
        <f t="shared" si="68"/>
        <v>0</v>
      </c>
      <c r="AL251" s="37" t="str">
        <f t="shared" si="69"/>
        <v>Er ontbreken nog enkele gegevens!</v>
      </c>
      <c r="AM251" s="11"/>
      <c r="AN251" s="98">
        <f t="shared" si="70"/>
        <v>0</v>
      </c>
      <c r="AV251" s="20">
        <f t="shared" si="71"/>
        <v>0</v>
      </c>
      <c r="AW251" s="11"/>
    </row>
    <row r="252" spans="1:49" ht="15.75" customHeight="1" x14ac:dyDescent="0.2">
      <c r="A252" s="45">
        <f>SUM($AV$12:AV252)</f>
        <v>0</v>
      </c>
      <c r="B252" s="119"/>
      <c r="C252" s="52"/>
      <c r="D252" s="52"/>
      <c r="E252" s="52"/>
      <c r="F252" s="90"/>
      <c r="G252" s="89"/>
      <c r="H252" s="89"/>
      <c r="I252" s="89"/>
      <c r="J252" s="91"/>
      <c r="K252" s="92"/>
      <c r="L252" s="156">
        <f>IF(K252=Organisatie!$E$20,1,0)</f>
        <v>0</v>
      </c>
      <c r="M252" s="156">
        <f>IF(K252=Organisatie!$D$21,1,0)</f>
        <v>0</v>
      </c>
      <c r="N252" s="156">
        <f>IF(K252=Organisatie!$D$22,1,0)</f>
        <v>0</v>
      </c>
      <c r="O252" s="156">
        <f>IF(K252=Organisatie!$D$23,1,0)</f>
        <v>0</v>
      </c>
      <c r="P252" s="156">
        <f t="shared" si="72"/>
        <v>0</v>
      </c>
      <c r="Q252" s="157">
        <f t="shared" si="73"/>
        <v>0</v>
      </c>
      <c r="R252" s="152">
        <f t="shared" si="74"/>
        <v>0</v>
      </c>
      <c r="S252" s="127"/>
      <c r="T252" s="153">
        <f t="shared" si="75"/>
        <v>0</v>
      </c>
      <c r="U252" s="154">
        <f t="shared" si="76"/>
        <v>0</v>
      </c>
      <c r="V252" s="155"/>
      <c r="W252" s="50">
        <f t="shared" si="58"/>
        <v>0</v>
      </c>
      <c r="X252" s="50">
        <f t="shared" si="59"/>
        <v>0</v>
      </c>
      <c r="Y252" s="31"/>
      <c r="Z252" s="22"/>
      <c r="AA252" s="37"/>
      <c r="AB252" s="31"/>
      <c r="AC252" s="50">
        <f t="shared" si="60"/>
        <v>0</v>
      </c>
      <c r="AD252" s="50">
        <f t="shared" si="61"/>
        <v>0</v>
      </c>
      <c r="AE252" s="50">
        <f t="shared" si="62"/>
        <v>0</v>
      </c>
      <c r="AF252" s="50">
        <f t="shared" si="63"/>
        <v>0</v>
      </c>
      <c r="AG252" s="50">
        <f t="shared" si="64"/>
        <v>0</v>
      </c>
      <c r="AH252" s="50">
        <f t="shared" si="65"/>
        <v>0</v>
      </c>
      <c r="AI252" s="50">
        <f t="shared" si="66"/>
        <v>0</v>
      </c>
      <c r="AJ252" s="50">
        <f t="shared" si="67"/>
        <v>0</v>
      </c>
      <c r="AK252" s="51">
        <f t="shared" si="68"/>
        <v>0</v>
      </c>
      <c r="AL252" s="37" t="str">
        <f t="shared" si="69"/>
        <v>Er ontbreken nog enkele gegevens!</v>
      </c>
      <c r="AM252" s="11"/>
      <c r="AN252" s="98">
        <f t="shared" si="70"/>
        <v>0</v>
      </c>
      <c r="AV252" s="20">
        <f t="shared" si="71"/>
        <v>0</v>
      </c>
      <c r="AW252" s="11"/>
    </row>
    <row r="253" spans="1:49" ht="15.75" customHeight="1" x14ac:dyDescent="0.2">
      <c r="A253" s="45">
        <f>SUM($AV$12:AV253)</f>
        <v>0</v>
      </c>
      <c r="B253" s="119"/>
      <c r="C253" s="52"/>
      <c r="D253" s="52"/>
      <c r="E253" s="52"/>
      <c r="F253" s="90"/>
      <c r="G253" s="89"/>
      <c r="H253" s="89"/>
      <c r="I253" s="89"/>
      <c r="J253" s="91"/>
      <c r="K253" s="92"/>
      <c r="L253" s="156">
        <f>IF(K253=Organisatie!$E$20,1,0)</f>
        <v>0</v>
      </c>
      <c r="M253" s="156">
        <f>IF(K253=Organisatie!$D$21,1,0)</f>
        <v>0</v>
      </c>
      <c r="N253" s="156">
        <f>IF(K253=Organisatie!$D$22,1,0)</f>
        <v>0</v>
      </c>
      <c r="O253" s="156">
        <f>IF(K253=Organisatie!$D$23,1,0)</f>
        <v>0</v>
      </c>
      <c r="P253" s="156">
        <f t="shared" si="72"/>
        <v>0</v>
      </c>
      <c r="Q253" s="157">
        <f t="shared" si="73"/>
        <v>0</v>
      </c>
      <c r="R253" s="152">
        <f t="shared" si="74"/>
        <v>0</v>
      </c>
      <c r="S253" s="127"/>
      <c r="T253" s="153">
        <f t="shared" si="75"/>
        <v>0</v>
      </c>
      <c r="U253" s="154">
        <f t="shared" si="76"/>
        <v>0</v>
      </c>
      <c r="V253" s="155"/>
      <c r="W253" s="50">
        <f t="shared" si="58"/>
        <v>0</v>
      </c>
      <c r="X253" s="50">
        <f t="shared" si="59"/>
        <v>0</v>
      </c>
      <c r="Y253" s="31"/>
      <c r="Z253" s="22"/>
      <c r="AA253" s="37"/>
      <c r="AB253" s="31"/>
      <c r="AC253" s="50">
        <f t="shared" si="60"/>
        <v>0</v>
      </c>
      <c r="AD253" s="50">
        <f t="shared" si="61"/>
        <v>0</v>
      </c>
      <c r="AE253" s="50">
        <f t="shared" si="62"/>
        <v>0</v>
      </c>
      <c r="AF253" s="50">
        <f t="shared" si="63"/>
        <v>0</v>
      </c>
      <c r="AG253" s="50">
        <f t="shared" si="64"/>
        <v>0</v>
      </c>
      <c r="AH253" s="50">
        <f t="shared" si="65"/>
        <v>0</v>
      </c>
      <c r="AI253" s="50">
        <f t="shared" si="66"/>
        <v>0</v>
      </c>
      <c r="AJ253" s="50">
        <f t="shared" si="67"/>
        <v>0</v>
      </c>
      <c r="AK253" s="51">
        <f t="shared" si="68"/>
        <v>0</v>
      </c>
      <c r="AL253" s="37" t="str">
        <f t="shared" si="69"/>
        <v>Er ontbreken nog enkele gegevens!</v>
      </c>
      <c r="AM253" s="11"/>
      <c r="AN253" s="98">
        <f t="shared" si="70"/>
        <v>0</v>
      </c>
      <c r="AV253" s="20">
        <f t="shared" si="71"/>
        <v>0</v>
      </c>
      <c r="AW253" s="11"/>
    </row>
    <row r="254" spans="1:49" ht="15.75" customHeight="1" x14ac:dyDescent="0.2">
      <c r="A254" s="45">
        <f>SUM($AV$12:AV254)</f>
        <v>0</v>
      </c>
      <c r="B254" s="119"/>
      <c r="C254" s="52"/>
      <c r="D254" s="52"/>
      <c r="E254" s="52"/>
      <c r="F254" s="90"/>
      <c r="G254" s="89"/>
      <c r="H254" s="89"/>
      <c r="I254" s="89"/>
      <c r="J254" s="91"/>
      <c r="K254" s="92"/>
      <c r="L254" s="156">
        <f>IF(K254=Organisatie!$E$20,1,0)</f>
        <v>0</v>
      </c>
      <c r="M254" s="156">
        <f>IF(K254=Organisatie!$D$21,1,0)</f>
        <v>0</v>
      </c>
      <c r="N254" s="156">
        <f>IF(K254=Organisatie!$D$22,1,0)</f>
        <v>0</v>
      </c>
      <c r="O254" s="156">
        <f>IF(K254=Organisatie!$D$23,1,0)</f>
        <v>0</v>
      </c>
      <c r="P254" s="156">
        <f t="shared" si="72"/>
        <v>0</v>
      </c>
      <c r="Q254" s="157">
        <f t="shared" si="73"/>
        <v>0</v>
      </c>
      <c r="R254" s="152">
        <f t="shared" si="74"/>
        <v>0</v>
      </c>
      <c r="S254" s="127"/>
      <c r="T254" s="153">
        <f t="shared" si="75"/>
        <v>0</v>
      </c>
      <c r="U254" s="154">
        <f t="shared" si="76"/>
        <v>0</v>
      </c>
      <c r="V254" s="155"/>
      <c r="W254" s="50">
        <f t="shared" si="58"/>
        <v>0</v>
      </c>
      <c r="X254" s="50">
        <f t="shared" si="59"/>
        <v>0</v>
      </c>
      <c r="Y254" s="31"/>
      <c r="Z254" s="22"/>
      <c r="AA254" s="37"/>
      <c r="AB254" s="31"/>
      <c r="AC254" s="50">
        <f t="shared" si="60"/>
        <v>0</v>
      </c>
      <c r="AD254" s="50">
        <f t="shared" si="61"/>
        <v>0</v>
      </c>
      <c r="AE254" s="50">
        <f t="shared" si="62"/>
        <v>0</v>
      </c>
      <c r="AF254" s="50">
        <f t="shared" si="63"/>
        <v>0</v>
      </c>
      <c r="AG254" s="50">
        <f t="shared" si="64"/>
        <v>0</v>
      </c>
      <c r="AH254" s="50">
        <f t="shared" si="65"/>
        <v>0</v>
      </c>
      <c r="AI254" s="50">
        <f t="shared" si="66"/>
        <v>0</v>
      </c>
      <c r="AJ254" s="50">
        <f t="shared" si="67"/>
        <v>0</v>
      </c>
      <c r="AK254" s="51">
        <f t="shared" si="68"/>
        <v>0</v>
      </c>
      <c r="AL254" s="37" t="str">
        <f t="shared" si="69"/>
        <v>Er ontbreken nog enkele gegevens!</v>
      </c>
      <c r="AM254" s="11"/>
      <c r="AN254" s="98">
        <f t="shared" si="70"/>
        <v>0</v>
      </c>
      <c r="AV254" s="20">
        <f t="shared" si="71"/>
        <v>0</v>
      </c>
      <c r="AW254" s="11"/>
    </row>
    <row r="255" spans="1:49" ht="15.75" customHeight="1" x14ac:dyDescent="0.2">
      <c r="A255" s="45">
        <f>SUM($AV$12:AV255)</f>
        <v>0</v>
      </c>
      <c r="B255" s="119"/>
      <c r="C255" s="52"/>
      <c r="D255" s="52"/>
      <c r="E255" s="52"/>
      <c r="F255" s="90"/>
      <c r="G255" s="89"/>
      <c r="H255" s="89"/>
      <c r="I255" s="89"/>
      <c r="J255" s="91"/>
      <c r="K255" s="92"/>
      <c r="L255" s="156">
        <f>IF(K255=Organisatie!$E$20,1,0)</f>
        <v>0</v>
      </c>
      <c r="M255" s="156">
        <f>IF(K255=Organisatie!$D$21,1,0)</f>
        <v>0</v>
      </c>
      <c r="N255" s="156">
        <f>IF(K255=Organisatie!$D$22,1,0)</f>
        <v>0</v>
      </c>
      <c r="O255" s="156">
        <f>IF(K255=Organisatie!$D$23,1,0)</f>
        <v>0</v>
      </c>
      <c r="P255" s="156">
        <f t="shared" si="72"/>
        <v>0</v>
      </c>
      <c r="Q255" s="157">
        <f t="shared" si="73"/>
        <v>0</v>
      </c>
      <c r="R255" s="152">
        <f t="shared" si="74"/>
        <v>0</v>
      </c>
      <c r="S255" s="127"/>
      <c r="T255" s="153">
        <f t="shared" si="75"/>
        <v>0</v>
      </c>
      <c r="U255" s="154">
        <f t="shared" si="76"/>
        <v>0</v>
      </c>
      <c r="V255" s="155"/>
      <c r="W255" s="50">
        <f t="shared" si="58"/>
        <v>0</v>
      </c>
      <c r="X255" s="50">
        <f t="shared" si="59"/>
        <v>0</v>
      </c>
      <c r="Y255" s="31"/>
      <c r="Z255" s="22"/>
      <c r="AA255" s="37"/>
      <c r="AB255" s="31"/>
      <c r="AC255" s="50">
        <f t="shared" si="60"/>
        <v>0</v>
      </c>
      <c r="AD255" s="50">
        <f t="shared" si="61"/>
        <v>0</v>
      </c>
      <c r="AE255" s="50">
        <f t="shared" si="62"/>
        <v>0</v>
      </c>
      <c r="AF255" s="50">
        <f t="shared" si="63"/>
        <v>0</v>
      </c>
      <c r="AG255" s="50">
        <f t="shared" si="64"/>
        <v>0</v>
      </c>
      <c r="AH255" s="50">
        <f t="shared" si="65"/>
        <v>0</v>
      </c>
      <c r="AI255" s="50">
        <f t="shared" si="66"/>
        <v>0</v>
      </c>
      <c r="AJ255" s="50">
        <f t="shared" si="67"/>
        <v>0</v>
      </c>
      <c r="AK255" s="51">
        <f t="shared" si="68"/>
        <v>0</v>
      </c>
      <c r="AL255" s="37" t="str">
        <f t="shared" si="69"/>
        <v>Er ontbreken nog enkele gegevens!</v>
      </c>
      <c r="AM255" s="11"/>
      <c r="AN255" s="98">
        <f t="shared" si="70"/>
        <v>0</v>
      </c>
      <c r="AV255" s="20">
        <f t="shared" si="71"/>
        <v>0</v>
      </c>
      <c r="AW255" s="11"/>
    </row>
    <row r="256" spans="1:49" ht="15.75" customHeight="1" x14ac:dyDescent="0.2">
      <c r="A256" s="45">
        <f>SUM($AV$12:AV256)</f>
        <v>0</v>
      </c>
      <c r="B256" s="119"/>
      <c r="C256" s="52"/>
      <c r="D256" s="52"/>
      <c r="E256" s="52"/>
      <c r="F256" s="90"/>
      <c r="G256" s="89"/>
      <c r="H256" s="89"/>
      <c r="I256" s="89"/>
      <c r="J256" s="91"/>
      <c r="K256" s="92"/>
      <c r="L256" s="156">
        <f>IF(K256=Organisatie!$E$20,1,0)</f>
        <v>0</v>
      </c>
      <c r="M256" s="156">
        <f>IF(K256=Organisatie!$D$21,1,0)</f>
        <v>0</v>
      </c>
      <c r="N256" s="156">
        <f>IF(K256=Organisatie!$D$22,1,0)</f>
        <v>0</v>
      </c>
      <c r="O256" s="156">
        <f>IF(K256=Organisatie!$D$23,1,0)</f>
        <v>0</v>
      </c>
      <c r="P256" s="156">
        <f t="shared" si="72"/>
        <v>0</v>
      </c>
      <c r="Q256" s="157">
        <f t="shared" si="73"/>
        <v>0</v>
      </c>
      <c r="R256" s="152">
        <f t="shared" si="74"/>
        <v>0</v>
      </c>
      <c r="S256" s="127"/>
      <c r="T256" s="153">
        <f t="shared" si="75"/>
        <v>0</v>
      </c>
      <c r="U256" s="154">
        <f t="shared" si="76"/>
        <v>0</v>
      </c>
      <c r="V256" s="155"/>
      <c r="W256" s="50">
        <f t="shared" si="58"/>
        <v>0</v>
      </c>
      <c r="X256" s="50">
        <f t="shared" si="59"/>
        <v>0</v>
      </c>
      <c r="Y256" s="31"/>
      <c r="Z256" s="22"/>
      <c r="AA256" s="37"/>
      <c r="AB256" s="31"/>
      <c r="AC256" s="50">
        <f t="shared" si="60"/>
        <v>0</v>
      </c>
      <c r="AD256" s="50">
        <f t="shared" si="61"/>
        <v>0</v>
      </c>
      <c r="AE256" s="50">
        <f t="shared" si="62"/>
        <v>0</v>
      </c>
      <c r="AF256" s="50">
        <f t="shared" si="63"/>
        <v>0</v>
      </c>
      <c r="AG256" s="50">
        <f t="shared" si="64"/>
        <v>0</v>
      </c>
      <c r="AH256" s="50">
        <f t="shared" si="65"/>
        <v>0</v>
      </c>
      <c r="AI256" s="50">
        <f t="shared" si="66"/>
        <v>0</v>
      </c>
      <c r="AJ256" s="50">
        <f t="shared" si="67"/>
        <v>0</v>
      </c>
      <c r="AK256" s="51">
        <f t="shared" si="68"/>
        <v>0</v>
      </c>
      <c r="AL256" s="37" t="str">
        <f t="shared" si="69"/>
        <v>Er ontbreken nog enkele gegevens!</v>
      </c>
      <c r="AM256" s="11"/>
      <c r="AN256" s="98">
        <f t="shared" si="70"/>
        <v>0</v>
      </c>
      <c r="AV256" s="20">
        <f t="shared" si="71"/>
        <v>0</v>
      </c>
      <c r="AW256" s="11"/>
    </row>
    <row r="257" spans="1:49" ht="15.75" customHeight="1" x14ac:dyDescent="0.2">
      <c r="A257" s="45">
        <f>SUM($AV$12:AV257)</f>
        <v>0</v>
      </c>
      <c r="B257" s="119"/>
      <c r="C257" s="52"/>
      <c r="D257" s="52"/>
      <c r="E257" s="52"/>
      <c r="F257" s="90"/>
      <c r="G257" s="89"/>
      <c r="H257" s="89"/>
      <c r="I257" s="89"/>
      <c r="J257" s="91"/>
      <c r="K257" s="92"/>
      <c r="L257" s="156">
        <f>IF(K257=Organisatie!$E$20,1,0)</f>
        <v>0</v>
      </c>
      <c r="M257" s="156">
        <f>IF(K257=Organisatie!$D$21,1,0)</f>
        <v>0</v>
      </c>
      <c r="N257" s="156">
        <f>IF(K257=Organisatie!$D$22,1,0)</f>
        <v>0</v>
      </c>
      <c r="O257" s="156">
        <f>IF(K257=Organisatie!$D$23,1,0)</f>
        <v>0</v>
      </c>
      <c r="P257" s="156">
        <f t="shared" si="72"/>
        <v>0</v>
      </c>
      <c r="Q257" s="157">
        <f t="shared" si="73"/>
        <v>0</v>
      </c>
      <c r="R257" s="152">
        <f t="shared" si="74"/>
        <v>0</v>
      </c>
      <c r="S257" s="127"/>
      <c r="T257" s="153">
        <f t="shared" si="75"/>
        <v>0</v>
      </c>
      <c r="U257" s="154">
        <f t="shared" si="76"/>
        <v>0</v>
      </c>
      <c r="V257" s="155"/>
      <c r="W257" s="50">
        <f t="shared" si="58"/>
        <v>0</v>
      </c>
      <c r="X257" s="50">
        <f t="shared" si="59"/>
        <v>0</v>
      </c>
      <c r="Y257" s="31"/>
      <c r="Z257" s="22"/>
      <c r="AA257" s="37"/>
      <c r="AB257" s="31"/>
      <c r="AC257" s="50">
        <f t="shared" si="60"/>
        <v>0</v>
      </c>
      <c r="AD257" s="50">
        <f t="shared" si="61"/>
        <v>0</v>
      </c>
      <c r="AE257" s="50">
        <f t="shared" si="62"/>
        <v>0</v>
      </c>
      <c r="AF257" s="50">
        <f t="shared" si="63"/>
        <v>0</v>
      </c>
      <c r="AG257" s="50">
        <f t="shared" si="64"/>
        <v>0</v>
      </c>
      <c r="AH257" s="50">
        <f t="shared" si="65"/>
        <v>0</v>
      </c>
      <c r="AI257" s="50">
        <f t="shared" si="66"/>
        <v>0</v>
      </c>
      <c r="AJ257" s="50">
        <f t="shared" si="67"/>
        <v>0</v>
      </c>
      <c r="AK257" s="51">
        <f t="shared" si="68"/>
        <v>0</v>
      </c>
      <c r="AL257" s="37" t="str">
        <f t="shared" si="69"/>
        <v>Er ontbreken nog enkele gegevens!</v>
      </c>
      <c r="AM257" s="11"/>
      <c r="AN257" s="98">
        <f t="shared" si="70"/>
        <v>0</v>
      </c>
      <c r="AV257" s="20">
        <f t="shared" si="71"/>
        <v>0</v>
      </c>
      <c r="AW257" s="11"/>
    </row>
    <row r="258" spans="1:49" ht="15.75" customHeight="1" x14ac:dyDescent="0.2">
      <c r="A258" s="45">
        <f>SUM($AV$12:AV258)</f>
        <v>0</v>
      </c>
      <c r="B258" s="119"/>
      <c r="C258" s="52"/>
      <c r="D258" s="52"/>
      <c r="E258" s="52"/>
      <c r="F258" s="90"/>
      <c r="G258" s="89"/>
      <c r="H258" s="89"/>
      <c r="I258" s="89"/>
      <c r="J258" s="91"/>
      <c r="K258" s="92"/>
      <c r="L258" s="156">
        <f>IF(K258=Organisatie!$E$20,1,0)</f>
        <v>0</v>
      </c>
      <c r="M258" s="156">
        <f>IF(K258=Organisatie!$D$21,1,0)</f>
        <v>0</v>
      </c>
      <c r="N258" s="156">
        <f>IF(K258=Organisatie!$D$22,1,0)</f>
        <v>0</v>
      </c>
      <c r="O258" s="156">
        <f>IF(K258=Organisatie!$D$23,1,0)</f>
        <v>0</v>
      </c>
      <c r="P258" s="156">
        <f t="shared" si="72"/>
        <v>0</v>
      </c>
      <c r="Q258" s="157">
        <f t="shared" si="73"/>
        <v>0</v>
      </c>
      <c r="R258" s="152">
        <f t="shared" si="74"/>
        <v>0</v>
      </c>
      <c r="S258" s="127"/>
      <c r="T258" s="153">
        <f t="shared" si="75"/>
        <v>0</v>
      </c>
      <c r="U258" s="154">
        <f t="shared" si="76"/>
        <v>0</v>
      </c>
      <c r="V258" s="155"/>
      <c r="W258" s="50">
        <f t="shared" si="58"/>
        <v>0</v>
      </c>
      <c r="X258" s="50">
        <f t="shared" si="59"/>
        <v>0</v>
      </c>
      <c r="Y258" s="31"/>
      <c r="Z258" s="22"/>
      <c r="AA258" s="37"/>
      <c r="AB258" s="31"/>
      <c r="AC258" s="50">
        <f t="shared" si="60"/>
        <v>0</v>
      </c>
      <c r="AD258" s="50">
        <f t="shared" si="61"/>
        <v>0</v>
      </c>
      <c r="AE258" s="50">
        <f t="shared" si="62"/>
        <v>0</v>
      </c>
      <c r="AF258" s="50">
        <f t="shared" si="63"/>
        <v>0</v>
      </c>
      <c r="AG258" s="50">
        <f t="shared" si="64"/>
        <v>0</v>
      </c>
      <c r="AH258" s="50">
        <f t="shared" si="65"/>
        <v>0</v>
      </c>
      <c r="AI258" s="50">
        <f t="shared" si="66"/>
        <v>0</v>
      </c>
      <c r="AJ258" s="50">
        <f t="shared" si="67"/>
        <v>0</v>
      </c>
      <c r="AK258" s="51">
        <f t="shared" si="68"/>
        <v>0</v>
      </c>
      <c r="AL258" s="37" t="str">
        <f t="shared" si="69"/>
        <v>Er ontbreken nog enkele gegevens!</v>
      </c>
      <c r="AM258" s="11"/>
      <c r="AN258" s="98">
        <f t="shared" si="70"/>
        <v>0</v>
      </c>
      <c r="AV258" s="20">
        <f t="shared" si="71"/>
        <v>0</v>
      </c>
      <c r="AW258" s="11"/>
    </row>
    <row r="259" spans="1:49" ht="15.75" customHeight="1" x14ac:dyDescent="0.2">
      <c r="A259" s="45">
        <f>SUM($AV$12:AV259)</f>
        <v>0</v>
      </c>
      <c r="B259" s="119"/>
      <c r="C259" s="52"/>
      <c r="D259" s="52"/>
      <c r="E259" s="52"/>
      <c r="F259" s="90"/>
      <c r="G259" s="89"/>
      <c r="H259" s="89"/>
      <c r="I259" s="89"/>
      <c r="J259" s="91"/>
      <c r="K259" s="92"/>
      <c r="L259" s="156">
        <f>IF(K259=Organisatie!$E$20,1,0)</f>
        <v>0</v>
      </c>
      <c r="M259" s="156">
        <f>IF(K259=Organisatie!$D$21,1,0)</f>
        <v>0</v>
      </c>
      <c r="N259" s="156">
        <f>IF(K259=Organisatie!$D$22,1,0)</f>
        <v>0</v>
      </c>
      <c r="O259" s="156">
        <f>IF(K259=Organisatie!$D$23,1,0)</f>
        <v>0</v>
      </c>
      <c r="P259" s="156">
        <f t="shared" si="72"/>
        <v>0</v>
      </c>
      <c r="Q259" s="157">
        <f t="shared" si="73"/>
        <v>0</v>
      </c>
      <c r="R259" s="152">
        <f t="shared" si="74"/>
        <v>0</v>
      </c>
      <c r="S259" s="127"/>
      <c r="T259" s="153">
        <f t="shared" si="75"/>
        <v>0</v>
      </c>
      <c r="U259" s="154">
        <f t="shared" si="76"/>
        <v>0</v>
      </c>
      <c r="V259" s="155"/>
      <c r="W259" s="50">
        <f t="shared" si="58"/>
        <v>0</v>
      </c>
      <c r="X259" s="50">
        <f t="shared" si="59"/>
        <v>0</v>
      </c>
      <c r="Y259" s="31"/>
      <c r="Z259" s="22"/>
      <c r="AA259" s="37"/>
      <c r="AB259" s="31"/>
      <c r="AC259" s="50">
        <f t="shared" si="60"/>
        <v>0</v>
      </c>
      <c r="AD259" s="50">
        <f t="shared" si="61"/>
        <v>0</v>
      </c>
      <c r="AE259" s="50">
        <f t="shared" si="62"/>
        <v>0</v>
      </c>
      <c r="AF259" s="50">
        <f t="shared" si="63"/>
        <v>0</v>
      </c>
      <c r="AG259" s="50">
        <f t="shared" si="64"/>
        <v>0</v>
      </c>
      <c r="AH259" s="50">
        <f t="shared" si="65"/>
        <v>0</v>
      </c>
      <c r="AI259" s="50">
        <f t="shared" si="66"/>
        <v>0</v>
      </c>
      <c r="AJ259" s="50">
        <f t="shared" si="67"/>
        <v>0</v>
      </c>
      <c r="AK259" s="51">
        <f t="shared" si="68"/>
        <v>0</v>
      </c>
      <c r="AL259" s="37" t="str">
        <f t="shared" si="69"/>
        <v>Er ontbreken nog enkele gegevens!</v>
      </c>
      <c r="AM259" s="11"/>
      <c r="AN259" s="98">
        <f t="shared" si="70"/>
        <v>0</v>
      </c>
      <c r="AV259" s="20">
        <f t="shared" si="71"/>
        <v>0</v>
      </c>
      <c r="AW259" s="11"/>
    </row>
    <row r="260" spans="1:49" ht="15.75" customHeight="1" x14ac:dyDescent="0.2">
      <c r="A260" s="45">
        <f>SUM($AV$12:AV260)</f>
        <v>0</v>
      </c>
      <c r="B260" s="119"/>
      <c r="C260" s="52"/>
      <c r="D260" s="52"/>
      <c r="E260" s="52"/>
      <c r="F260" s="90"/>
      <c r="G260" s="89"/>
      <c r="H260" s="89"/>
      <c r="I260" s="89"/>
      <c r="J260" s="91"/>
      <c r="K260" s="92"/>
      <c r="L260" s="156">
        <f>IF(K260=Organisatie!$E$20,1,0)</f>
        <v>0</v>
      </c>
      <c r="M260" s="156">
        <f>IF(K260=Organisatie!$D$21,1,0)</f>
        <v>0</v>
      </c>
      <c r="N260" s="156">
        <f>IF(K260=Organisatie!$D$22,1,0)</f>
        <v>0</v>
      </c>
      <c r="O260" s="156">
        <f>IF(K260=Organisatie!$D$23,1,0)</f>
        <v>0</v>
      </c>
      <c r="P260" s="156">
        <f t="shared" si="72"/>
        <v>0</v>
      </c>
      <c r="Q260" s="157">
        <f t="shared" si="73"/>
        <v>0</v>
      </c>
      <c r="R260" s="152">
        <f t="shared" si="74"/>
        <v>0</v>
      </c>
      <c r="S260" s="127"/>
      <c r="T260" s="153">
        <f t="shared" si="75"/>
        <v>0</v>
      </c>
      <c r="U260" s="154">
        <f t="shared" si="76"/>
        <v>0</v>
      </c>
      <c r="V260" s="155"/>
      <c r="W260" s="50">
        <f t="shared" si="58"/>
        <v>0</v>
      </c>
      <c r="X260" s="50">
        <f t="shared" si="59"/>
        <v>0</v>
      </c>
      <c r="Y260" s="31"/>
      <c r="Z260" s="22"/>
      <c r="AA260" s="37"/>
      <c r="AB260" s="31"/>
      <c r="AC260" s="50">
        <f t="shared" si="60"/>
        <v>0</v>
      </c>
      <c r="AD260" s="50">
        <f t="shared" si="61"/>
        <v>0</v>
      </c>
      <c r="AE260" s="50">
        <f t="shared" si="62"/>
        <v>0</v>
      </c>
      <c r="AF260" s="50">
        <f t="shared" si="63"/>
        <v>0</v>
      </c>
      <c r="AG260" s="50">
        <f t="shared" si="64"/>
        <v>0</v>
      </c>
      <c r="AH260" s="50">
        <f t="shared" si="65"/>
        <v>0</v>
      </c>
      <c r="AI260" s="50">
        <f t="shared" si="66"/>
        <v>0</v>
      </c>
      <c r="AJ260" s="50">
        <f t="shared" si="67"/>
        <v>0</v>
      </c>
      <c r="AK260" s="51">
        <f t="shared" si="68"/>
        <v>0</v>
      </c>
      <c r="AL260" s="37" t="str">
        <f t="shared" si="69"/>
        <v>Er ontbreken nog enkele gegevens!</v>
      </c>
      <c r="AM260" s="11"/>
      <c r="AN260" s="98">
        <f t="shared" si="70"/>
        <v>0</v>
      </c>
      <c r="AV260" s="20">
        <f t="shared" si="71"/>
        <v>0</v>
      </c>
      <c r="AW260" s="11"/>
    </row>
    <row r="261" spans="1:49" ht="15.75" customHeight="1" x14ac:dyDescent="0.2">
      <c r="A261" s="45">
        <f>SUM($AV$12:AV261)</f>
        <v>0</v>
      </c>
      <c r="B261" s="119"/>
      <c r="C261" s="52"/>
      <c r="D261" s="52"/>
      <c r="E261" s="52"/>
      <c r="F261" s="90"/>
      <c r="G261" s="89"/>
      <c r="H261" s="89"/>
      <c r="I261" s="89"/>
      <c r="J261" s="91"/>
      <c r="K261" s="92"/>
      <c r="L261" s="156">
        <f>IF(K261=Organisatie!$E$20,1,0)</f>
        <v>0</v>
      </c>
      <c r="M261" s="156">
        <f>IF(K261=Organisatie!$D$21,1,0)</f>
        <v>0</v>
      </c>
      <c r="N261" s="156">
        <f>IF(K261=Organisatie!$D$22,1,0)</f>
        <v>0</v>
      </c>
      <c r="O261" s="156">
        <f>IF(K261=Organisatie!$D$23,1,0)</f>
        <v>0</v>
      </c>
      <c r="P261" s="156">
        <f t="shared" si="72"/>
        <v>0</v>
      </c>
      <c r="Q261" s="157">
        <f t="shared" si="73"/>
        <v>0</v>
      </c>
      <c r="R261" s="152">
        <f t="shared" si="74"/>
        <v>0</v>
      </c>
      <c r="S261" s="127"/>
      <c r="T261" s="153">
        <f t="shared" si="75"/>
        <v>0</v>
      </c>
      <c r="U261" s="154">
        <f t="shared" si="76"/>
        <v>0</v>
      </c>
      <c r="V261" s="155"/>
      <c r="W261" s="50">
        <f t="shared" si="58"/>
        <v>0</v>
      </c>
      <c r="X261" s="50">
        <f t="shared" si="59"/>
        <v>0</v>
      </c>
      <c r="Y261" s="31"/>
      <c r="Z261" s="22"/>
      <c r="AA261" s="37"/>
      <c r="AB261" s="31"/>
      <c r="AC261" s="50">
        <f t="shared" si="60"/>
        <v>0</v>
      </c>
      <c r="AD261" s="50">
        <f t="shared" si="61"/>
        <v>0</v>
      </c>
      <c r="AE261" s="50">
        <f t="shared" si="62"/>
        <v>0</v>
      </c>
      <c r="AF261" s="50">
        <f t="shared" si="63"/>
        <v>0</v>
      </c>
      <c r="AG261" s="50">
        <f t="shared" si="64"/>
        <v>0</v>
      </c>
      <c r="AH261" s="50">
        <f t="shared" si="65"/>
        <v>0</v>
      </c>
      <c r="AI261" s="50">
        <f t="shared" si="66"/>
        <v>0</v>
      </c>
      <c r="AJ261" s="50">
        <f t="shared" si="67"/>
        <v>0</v>
      </c>
      <c r="AK261" s="51">
        <f t="shared" si="68"/>
        <v>0</v>
      </c>
      <c r="AL261" s="37" t="str">
        <f t="shared" si="69"/>
        <v>Er ontbreken nog enkele gegevens!</v>
      </c>
      <c r="AM261" s="11"/>
      <c r="AN261" s="98">
        <f t="shared" si="70"/>
        <v>0</v>
      </c>
      <c r="AV261" s="20">
        <f t="shared" si="71"/>
        <v>0</v>
      </c>
      <c r="AW261" s="11"/>
    </row>
    <row r="262" spans="1:49" ht="15.75" customHeight="1" x14ac:dyDescent="0.2">
      <c r="A262" s="45">
        <f>SUM($AV$12:AV262)</f>
        <v>0</v>
      </c>
      <c r="B262" s="119"/>
      <c r="C262" s="52"/>
      <c r="D262" s="52"/>
      <c r="E262" s="52"/>
      <c r="F262" s="90"/>
      <c r="G262" s="89"/>
      <c r="H262" s="89"/>
      <c r="I262" s="89"/>
      <c r="J262" s="91"/>
      <c r="K262" s="92"/>
      <c r="L262" s="156">
        <f>IF(K262=Organisatie!$E$20,1,0)</f>
        <v>0</v>
      </c>
      <c r="M262" s="156">
        <f>IF(K262=Organisatie!$D$21,1,0)</f>
        <v>0</v>
      </c>
      <c r="N262" s="156">
        <f>IF(K262=Organisatie!$D$22,1,0)</f>
        <v>0</v>
      </c>
      <c r="O262" s="156">
        <f>IF(K262=Organisatie!$D$23,1,0)</f>
        <v>0</v>
      </c>
      <c r="P262" s="156">
        <f t="shared" si="72"/>
        <v>0</v>
      </c>
      <c r="Q262" s="157">
        <f t="shared" si="73"/>
        <v>0</v>
      </c>
      <c r="R262" s="152">
        <f t="shared" si="74"/>
        <v>0</v>
      </c>
      <c r="S262" s="127"/>
      <c r="T262" s="153">
        <f t="shared" si="75"/>
        <v>0</v>
      </c>
      <c r="U262" s="154">
        <f t="shared" si="76"/>
        <v>0</v>
      </c>
      <c r="V262" s="155"/>
      <c r="W262" s="50">
        <f t="shared" si="58"/>
        <v>0</v>
      </c>
      <c r="X262" s="50">
        <f t="shared" si="59"/>
        <v>0</v>
      </c>
      <c r="Y262" s="31"/>
      <c r="Z262" s="22"/>
      <c r="AA262" s="37"/>
      <c r="AB262" s="31"/>
      <c r="AC262" s="50">
        <f t="shared" si="60"/>
        <v>0</v>
      </c>
      <c r="AD262" s="50">
        <f t="shared" si="61"/>
        <v>0</v>
      </c>
      <c r="AE262" s="50">
        <f t="shared" si="62"/>
        <v>0</v>
      </c>
      <c r="AF262" s="50">
        <f t="shared" si="63"/>
        <v>0</v>
      </c>
      <c r="AG262" s="50">
        <f t="shared" si="64"/>
        <v>0</v>
      </c>
      <c r="AH262" s="50">
        <f t="shared" si="65"/>
        <v>0</v>
      </c>
      <c r="AI262" s="50">
        <f t="shared" si="66"/>
        <v>0</v>
      </c>
      <c r="AJ262" s="50">
        <f t="shared" si="67"/>
        <v>0</v>
      </c>
      <c r="AK262" s="51">
        <f t="shared" si="68"/>
        <v>0</v>
      </c>
      <c r="AL262" s="37" t="str">
        <f t="shared" si="69"/>
        <v>Er ontbreken nog enkele gegevens!</v>
      </c>
      <c r="AM262" s="11"/>
      <c r="AN262" s="98">
        <f t="shared" si="70"/>
        <v>0</v>
      </c>
      <c r="AV262" s="20">
        <f t="shared" si="71"/>
        <v>0</v>
      </c>
      <c r="AW262" s="11"/>
    </row>
    <row r="263" spans="1:49" ht="15.75" customHeight="1" x14ac:dyDescent="0.2">
      <c r="A263" s="45">
        <f>SUM($AV$12:AV263)</f>
        <v>0</v>
      </c>
      <c r="B263" s="119"/>
      <c r="C263" s="52"/>
      <c r="D263" s="52"/>
      <c r="E263" s="52"/>
      <c r="F263" s="90"/>
      <c r="G263" s="89"/>
      <c r="H263" s="89"/>
      <c r="I263" s="89"/>
      <c r="J263" s="91"/>
      <c r="K263" s="92"/>
      <c r="L263" s="156">
        <f>IF(K263=Organisatie!$E$20,1,0)</f>
        <v>0</v>
      </c>
      <c r="M263" s="156">
        <f>IF(K263=Organisatie!$D$21,1,0)</f>
        <v>0</v>
      </c>
      <c r="N263" s="156">
        <f>IF(K263=Organisatie!$D$22,1,0)</f>
        <v>0</v>
      </c>
      <c r="O263" s="156">
        <f>IF(K263=Organisatie!$D$23,1,0)</f>
        <v>0</v>
      </c>
      <c r="P263" s="156">
        <f t="shared" si="72"/>
        <v>0</v>
      </c>
      <c r="Q263" s="157">
        <f t="shared" si="73"/>
        <v>0</v>
      </c>
      <c r="R263" s="152">
        <f t="shared" si="74"/>
        <v>0</v>
      </c>
      <c r="S263" s="127"/>
      <c r="T263" s="153">
        <f t="shared" si="75"/>
        <v>0</v>
      </c>
      <c r="U263" s="154">
        <f t="shared" si="76"/>
        <v>0</v>
      </c>
      <c r="V263" s="155"/>
      <c r="W263" s="50">
        <f t="shared" si="58"/>
        <v>0</v>
      </c>
      <c r="X263" s="50">
        <f t="shared" si="59"/>
        <v>0</v>
      </c>
      <c r="Y263" s="31"/>
      <c r="Z263" s="22"/>
      <c r="AA263" s="37"/>
      <c r="AB263" s="31"/>
      <c r="AC263" s="50">
        <f t="shared" si="60"/>
        <v>0</v>
      </c>
      <c r="AD263" s="50">
        <f t="shared" si="61"/>
        <v>0</v>
      </c>
      <c r="AE263" s="50">
        <f t="shared" si="62"/>
        <v>0</v>
      </c>
      <c r="AF263" s="50">
        <f t="shared" si="63"/>
        <v>0</v>
      </c>
      <c r="AG263" s="50">
        <f t="shared" si="64"/>
        <v>0</v>
      </c>
      <c r="AH263" s="50">
        <f t="shared" si="65"/>
        <v>0</v>
      </c>
      <c r="AI263" s="50">
        <f t="shared" si="66"/>
        <v>0</v>
      </c>
      <c r="AJ263" s="50">
        <f t="shared" si="67"/>
        <v>0</v>
      </c>
      <c r="AK263" s="51">
        <f t="shared" si="68"/>
        <v>0</v>
      </c>
      <c r="AL263" s="37" t="str">
        <f t="shared" si="69"/>
        <v>Er ontbreken nog enkele gegevens!</v>
      </c>
      <c r="AM263" s="11"/>
      <c r="AN263" s="98">
        <f t="shared" si="70"/>
        <v>0</v>
      </c>
      <c r="AV263" s="20">
        <f t="shared" si="71"/>
        <v>0</v>
      </c>
      <c r="AW263" s="11"/>
    </row>
    <row r="264" spans="1:49" ht="15.75" customHeight="1" x14ac:dyDescent="0.2">
      <c r="A264" s="45">
        <f>SUM($AV$12:AV264)</f>
        <v>0</v>
      </c>
      <c r="B264" s="119"/>
      <c r="C264" s="52"/>
      <c r="D264" s="52"/>
      <c r="E264" s="52"/>
      <c r="F264" s="90"/>
      <c r="G264" s="89"/>
      <c r="H264" s="89"/>
      <c r="I264" s="89"/>
      <c r="J264" s="91"/>
      <c r="K264" s="92"/>
      <c r="L264" s="156">
        <f>IF(K264=Organisatie!$E$20,1,0)</f>
        <v>0</v>
      </c>
      <c r="M264" s="156">
        <f>IF(K264=Organisatie!$D$21,1,0)</f>
        <v>0</v>
      </c>
      <c r="N264" s="156">
        <f>IF(K264=Organisatie!$D$22,1,0)</f>
        <v>0</v>
      </c>
      <c r="O264" s="156">
        <f>IF(K264=Organisatie!$D$23,1,0)</f>
        <v>0</v>
      </c>
      <c r="P264" s="156">
        <f t="shared" si="72"/>
        <v>0</v>
      </c>
      <c r="Q264" s="157">
        <f t="shared" si="73"/>
        <v>0</v>
      </c>
      <c r="R264" s="152">
        <f t="shared" si="74"/>
        <v>0</v>
      </c>
      <c r="S264" s="127"/>
      <c r="T264" s="153">
        <f t="shared" si="75"/>
        <v>0</v>
      </c>
      <c r="U264" s="154">
        <f t="shared" si="76"/>
        <v>0</v>
      </c>
      <c r="V264" s="155"/>
      <c r="W264" s="50">
        <f t="shared" si="58"/>
        <v>0</v>
      </c>
      <c r="X264" s="50">
        <f t="shared" si="59"/>
        <v>0</v>
      </c>
      <c r="Y264" s="31"/>
      <c r="Z264" s="22"/>
      <c r="AA264" s="37"/>
      <c r="AB264" s="31"/>
      <c r="AC264" s="50">
        <f t="shared" si="60"/>
        <v>0</v>
      </c>
      <c r="AD264" s="50">
        <f t="shared" si="61"/>
        <v>0</v>
      </c>
      <c r="AE264" s="50">
        <f t="shared" si="62"/>
        <v>0</v>
      </c>
      <c r="AF264" s="50">
        <f t="shared" si="63"/>
        <v>0</v>
      </c>
      <c r="AG264" s="50">
        <f t="shared" si="64"/>
        <v>0</v>
      </c>
      <c r="AH264" s="50">
        <f t="shared" si="65"/>
        <v>0</v>
      </c>
      <c r="AI264" s="50">
        <f t="shared" si="66"/>
        <v>0</v>
      </c>
      <c r="AJ264" s="50">
        <f t="shared" si="67"/>
        <v>0</v>
      </c>
      <c r="AK264" s="51">
        <f t="shared" si="68"/>
        <v>0</v>
      </c>
      <c r="AL264" s="37" t="str">
        <f t="shared" si="69"/>
        <v>Er ontbreken nog enkele gegevens!</v>
      </c>
      <c r="AM264" s="11"/>
      <c r="AN264" s="98">
        <f t="shared" si="70"/>
        <v>0</v>
      </c>
      <c r="AV264" s="20">
        <f t="shared" si="71"/>
        <v>0</v>
      </c>
      <c r="AW264" s="11"/>
    </row>
    <row r="265" spans="1:49" ht="15.75" customHeight="1" x14ac:dyDescent="0.2">
      <c r="A265" s="45">
        <f>SUM($AV$12:AV265)</f>
        <v>0</v>
      </c>
      <c r="B265" s="119"/>
      <c r="C265" s="52"/>
      <c r="D265" s="52"/>
      <c r="E265" s="52"/>
      <c r="F265" s="90"/>
      <c r="G265" s="89"/>
      <c r="H265" s="89"/>
      <c r="I265" s="89"/>
      <c r="J265" s="91"/>
      <c r="K265" s="92"/>
      <c r="L265" s="156">
        <f>IF(K265=Organisatie!$E$20,1,0)</f>
        <v>0</v>
      </c>
      <c r="M265" s="156">
        <f>IF(K265=Organisatie!$D$21,1,0)</f>
        <v>0</v>
      </c>
      <c r="N265" s="156">
        <f>IF(K265=Organisatie!$D$22,1,0)</f>
        <v>0</v>
      </c>
      <c r="O265" s="156">
        <f>IF(K265=Organisatie!$D$23,1,0)</f>
        <v>0</v>
      </c>
      <c r="P265" s="156">
        <f t="shared" si="72"/>
        <v>0</v>
      </c>
      <c r="Q265" s="157">
        <f t="shared" si="73"/>
        <v>0</v>
      </c>
      <c r="R265" s="152">
        <f t="shared" si="74"/>
        <v>0</v>
      </c>
      <c r="S265" s="127"/>
      <c r="T265" s="153">
        <f t="shared" si="75"/>
        <v>0</v>
      </c>
      <c r="U265" s="154">
        <f t="shared" si="76"/>
        <v>0</v>
      </c>
      <c r="V265" s="155"/>
      <c r="W265" s="50">
        <f t="shared" si="58"/>
        <v>0</v>
      </c>
      <c r="X265" s="50">
        <f t="shared" si="59"/>
        <v>0</v>
      </c>
      <c r="Y265" s="31"/>
      <c r="Z265" s="22"/>
      <c r="AA265" s="37"/>
      <c r="AB265" s="31"/>
      <c r="AC265" s="50">
        <f t="shared" si="60"/>
        <v>0</v>
      </c>
      <c r="AD265" s="50">
        <f t="shared" si="61"/>
        <v>0</v>
      </c>
      <c r="AE265" s="50">
        <f t="shared" si="62"/>
        <v>0</v>
      </c>
      <c r="AF265" s="50">
        <f t="shared" si="63"/>
        <v>0</v>
      </c>
      <c r="AG265" s="50">
        <f t="shared" si="64"/>
        <v>0</v>
      </c>
      <c r="AH265" s="50">
        <f t="shared" si="65"/>
        <v>0</v>
      </c>
      <c r="AI265" s="50">
        <f t="shared" si="66"/>
        <v>0</v>
      </c>
      <c r="AJ265" s="50">
        <f t="shared" si="67"/>
        <v>0</v>
      </c>
      <c r="AK265" s="51">
        <f t="shared" si="68"/>
        <v>0</v>
      </c>
      <c r="AL265" s="37" t="str">
        <f t="shared" si="69"/>
        <v>Er ontbreken nog enkele gegevens!</v>
      </c>
      <c r="AM265" s="11"/>
      <c r="AN265" s="98">
        <f t="shared" si="70"/>
        <v>0</v>
      </c>
      <c r="AV265" s="20">
        <f t="shared" si="71"/>
        <v>0</v>
      </c>
      <c r="AW265" s="11"/>
    </row>
    <row r="266" spans="1:49" ht="15.75" customHeight="1" x14ac:dyDescent="0.2">
      <c r="A266" s="45">
        <f>SUM($AV$12:AV266)</f>
        <v>0</v>
      </c>
      <c r="B266" s="119"/>
      <c r="C266" s="52"/>
      <c r="D266" s="52"/>
      <c r="E266" s="52"/>
      <c r="F266" s="90"/>
      <c r="G266" s="89"/>
      <c r="H266" s="89"/>
      <c r="I266" s="89"/>
      <c r="J266" s="91"/>
      <c r="K266" s="92"/>
      <c r="L266" s="156">
        <f>IF(K266=Organisatie!$E$20,1,0)</f>
        <v>0</v>
      </c>
      <c r="M266" s="156">
        <f>IF(K266=Organisatie!$D$21,1,0)</f>
        <v>0</v>
      </c>
      <c r="N266" s="156">
        <f>IF(K266=Organisatie!$D$22,1,0)</f>
        <v>0</v>
      </c>
      <c r="O266" s="156">
        <f>IF(K266=Organisatie!$D$23,1,0)</f>
        <v>0</v>
      </c>
      <c r="P266" s="156">
        <f t="shared" si="72"/>
        <v>0</v>
      </c>
      <c r="Q266" s="157">
        <f t="shared" si="73"/>
        <v>0</v>
      </c>
      <c r="R266" s="152">
        <f t="shared" si="74"/>
        <v>0</v>
      </c>
      <c r="S266" s="127"/>
      <c r="T266" s="153">
        <f t="shared" si="75"/>
        <v>0</v>
      </c>
      <c r="U266" s="154">
        <f t="shared" si="76"/>
        <v>0</v>
      </c>
      <c r="V266" s="155"/>
      <c r="W266" s="50">
        <f t="shared" si="58"/>
        <v>0</v>
      </c>
      <c r="X266" s="50">
        <f t="shared" si="59"/>
        <v>0</v>
      </c>
      <c r="Y266" s="31"/>
      <c r="Z266" s="22"/>
      <c r="AA266" s="37"/>
      <c r="AB266" s="31"/>
      <c r="AC266" s="50">
        <f t="shared" si="60"/>
        <v>0</v>
      </c>
      <c r="AD266" s="50">
        <f t="shared" si="61"/>
        <v>0</v>
      </c>
      <c r="AE266" s="50">
        <f t="shared" si="62"/>
        <v>0</v>
      </c>
      <c r="AF266" s="50">
        <f t="shared" si="63"/>
        <v>0</v>
      </c>
      <c r="AG266" s="50">
        <f t="shared" si="64"/>
        <v>0</v>
      </c>
      <c r="AH266" s="50">
        <f t="shared" si="65"/>
        <v>0</v>
      </c>
      <c r="AI266" s="50">
        <f t="shared" si="66"/>
        <v>0</v>
      </c>
      <c r="AJ266" s="50">
        <f t="shared" si="67"/>
        <v>0</v>
      </c>
      <c r="AK266" s="51">
        <f t="shared" si="68"/>
        <v>0</v>
      </c>
      <c r="AL266" s="37" t="str">
        <f t="shared" si="69"/>
        <v>Er ontbreken nog enkele gegevens!</v>
      </c>
      <c r="AM266" s="11"/>
      <c r="AN266" s="98">
        <f t="shared" si="70"/>
        <v>0</v>
      </c>
      <c r="AV266" s="20">
        <f t="shared" si="71"/>
        <v>0</v>
      </c>
      <c r="AW266" s="11"/>
    </row>
    <row r="267" spans="1:49" ht="15.75" customHeight="1" x14ac:dyDescent="0.2">
      <c r="A267" s="45">
        <f>SUM($AV$12:AV267)</f>
        <v>0</v>
      </c>
      <c r="B267" s="119"/>
      <c r="C267" s="52"/>
      <c r="D267" s="52"/>
      <c r="E267" s="52"/>
      <c r="F267" s="90"/>
      <c r="G267" s="89"/>
      <c r="H267" s="89"/>
      <c r="I267" s="89"/>
      <c r="J267" s="91"/>
      <c r="K267" s="92"/>
      <c r="L267" s="156">
        <f>IF(K267=Organisatie!$E$20,1,0)</f>
        <v>0</v>
      </c>
      <c r="M267" s="156">
        <f>IF(K267=Organisatie!$D$21,1,0)</f>
        <v>0</v>
      </c>
      <c r="N267" s="156">
        <f>IF(K267=Organisatie!$D$22,1,0)</f>
        <v>0</v>
      </c>
      <c r="O267" s="156">
        <f>IF(K267=Organisatie!$D$23,1,0)</f>
        <v>0</v>
      </c>
      <c r="P267" s="156">
        <f t="shared" si="72"/>
        <v>0</v>
      </c>
      <c r="Q267" s="157">
        <f t="shared" si="73"/>
        <v>0</v>
      </c>
      <c r="R267" s="152">
        <f t="shared" si="74"/>
        <v>0</v>
      </c>
      <c r="S267" s="127"/>
      <c r="T267" s="153">
        <f t="shared" si="75"/>
        <v>0</v>
      </c>
      <c r="U267" s="154">
        <f t="shared" si="76"/>
        <v>0</v>
      </c>
      <c r="V267" s="155"/>
      <c r="W267" s="50">
        <f t="shared" si="58"/>
        <v>0</v>
      </c>
      <c r="X267" s="50">
        <f t="shared" si="59"/>
        <v>0</v>
      </c>
      <c r="Y267" s="31"/>
      <c r="Z267" s="22"/>
      <c r="AA267" s="37"/>
      <c r="AB267" s="31"/>
      <c r="AC267" s="50">
        <f t="shared" si="60"/>
        <v>0</v>
      </c>
      <c r="AD267" s="50">
        <f t="shared" si="61"/>
        <v>0</v>
      </c>
      <c r="AE267" s="50">
        <f t="shared" si="62"/>
        <v>0</v>
      </c>
      <c r="AF267" s="50">
        <f t="shared" si="63"/>
        <v>0</v>
      </c>
      <c r="AG267" s="50">
        <f t="shared" si="64"/>
        <v>0</v>
      </c>
      <c r="AH267" s="50">
        <f t="shared" si="65"/>
        <v>0</v>
      </c>
      <c r="AI267" s="50">
        <f t="shared" si="66"/>
        <v>0</v>
      </c>
      <c r="AJ267" s="50">
        <f t="shared" si="67"/>
        <v>0</v>
      </c>
      <c r="AK267" s="51">
        <f t="shared" si="68"/>
        <v>0</v>
      </c>
      <c r="AL267" s="37" t="str">
        <f t="shared" si="69"/>
        <v>Er ontbreken nog enkele gegevens!</v>
      </c>
      <c r="AM267" s="11"/>
      <c r="AN267" s="98">
        <f t="shared" si="70"/>
        <v>0</v>
      </c>
      <c r="AV267" s="20">
        <f t="shared" si="71"/>
        <v>0</v>
      </c>
      <c r="AW267" s="11"/>
    </row>
    <row r="268" spans="1:49" ht="15.75" customHeight="1" x14ac:dyDescent="0.2">
      <c r="A268" s="45">
        <f>SUM($AV$12:AV268)</f>
        <v>0</v>
      </c>
      <c r="B268" s="119"/>
      <c r="C268" s="52"/>
      <c r="D268" s="52"/>
      <c r="E268" s="52"/>
      <c r="F268" s="90"/>
      <c r="G268" s="89"/>
      <c r="H268" s="89"/>
      <c r="I268" s="89"/>
      <c r="J268" s="91"/>
      <c r="K268" s="92"/>
      <c r="L268" s="156">
        <f>IF(K268=Organisatie!$E$20,1,0)</f>
        <v>0</v>
      </c>
      <c r="M268" s="156">
        <f>IF(K268=Organisatie!$D$21,1,0)</f>
        <v>0</v>
      </c>
      <c r="N268" s="156">
        <f>IF(K268=Organisatie!$D$22,1,0)</f>
        <v>0</v>
      </c>
      <c r="O268" s="156">
        <f>IF(K268=Organisatie!$D$23,1,0)</f>
        <v>0</v>
      </c>
      <c r="P268" s="156">
        <f t="shared" si="72"/>
        <v>0</v>
      </c>
      <c r="Q268" s="157">
        <f t="shared" si="73"/>
        <v>0</v>
      </c>
      <c r="R268" s="152">
        <f t="shared" si="74"/>
        <v>0</v>
      </c>
      <c r="S268" s="127"/>
      <c r="T268" s="153">
        <f t="shared" si="75"/>
        <v>0</v>
      </c>
      <c r="U268" s="154">
        <f t="shared" si="76"/>
        <v>0</v>
      </c>
      <c r="V268" s="155"/>
      <c r="W268" s="50">
        <f t="shared" ref="W268:W312" si="77">IF(B268="V",1,0)</f>
        <v>0</v>
      </c>
      <c r="X268" s="50">
        <f t="shared" ref="X268:X312" si="78">IF(B268="N",1,0)</f>
        <v>0</v>
      </c>
      <c r="Y268" s="31"/>
      <c r="Z268" s="22"/>
      <c r="AA268" s="37"/>
      <c r="AB268" s="31"/>
      <c r="AC268" s="50">
        <f t="shared" ref="AC268:AC312" si="79">IF(B268="V",Y263,0)</f>
        <v>0</v>
      </c>
      <c r="AD268" s="50">
        <f t="shared" ref="AD268:AD312" si="80">IF(C268="",0,$AD$10)</f>
        <v>0</v>
      </c>
      <c r="AE268" s="50">
        <f t="shared" ref="AE268:AE312" si="81">IF(E268="",0,$AE$10)</f>
        <v>0</v>
      </c>
      <c r="AF268" s="50">
        <f t="shared" ref="AF268:AF312" si="82">IF(F268="",0,$AF$10)</f>
        <v>0</v>
      </c>
      <c r="AG268" s="50">
        <f t="shared" ref="AG268:AG312" si="83">IF(G268="",0,$AG$10)</f>
        <v>0</v>
      </c>
      <c r="AH268" s="50">
        <f t="shared" ref="AH268:AH312" si="84">IF(H268="",0,$AH$10)</f>
        <v>0</v>
      </c>
      <c r="AI268" s="50">
        <f t="shared" ref="AI268:AI312" si="85">IF(I268="",0,$AI$10)</f>
        <v>0</v>
      </c>
      <c r="AJ268" s="50">
        <f t="shared" ref="AJ268:AJ312" si="86">IF(J268="",0,$AJ$10)</f>
        <v>0</v>
      </c>
      <c r="AK268" s="51">
        <f t="shared" ref="AK268:AK312" si="87">SUM(AC268:AJ268)</f>
        <v>0</v>
      </c>
      <c r="AL268" s="37" t="str">
        <f t="shared" ref="AL268:AL312" si="88">IF(AK268=$AK$10,$AP$12,$AP$13)</f>
        <v>Er ontbreken nog enkele gegevens!</v>
      </c>
      <c r="AM268" s="11"/>
      <c r="AN268" s="98">
        <f t="shared" ref="AN268:AN331" si="89">IF(E268="",0,1)</f>
        <v>0</v>
      </c>
      <c r="AV268" s="20">
        <f t="shared" ref="AV268:AV312" si="90">IF(E268="",0,1)</f>
        <v>0</v>
      </c>
      <c r="AW268" s="11"/>
    </row>
    <row r="269" spans="1:49" ht="15.75" customHeight="1" x14ac:dyDescent="0.2">
      <c r="A269" s="45">
        <f>SUM($AV$12:AV269)</f>
        <v>0</v>
      </c>
      <c r="B269" s="119"/>
      <c r="C269" s="52"/>
      <c r="D269" s="52"/>
      <c r="E269" s="52"/>
      <c r="F269" s="90"/>
      <c r="G269" s="89"/>
      <c r="H269" s="89"/>
      <c r="I269" s="89"/>
      <c r="J269" s="91"/>
      <c r="K269" s="92"/>
      <c r="L269" s="156">
        <f>IF(K269=Organisatie!$E$20,1,0)</f>
        <v>0</v>
      </c>
      <c r="M269" s="156">
        <f>IF(K269=Organisatie!$D$21,1,0)</f>
        <v>0</v>
      </c>
      <c r="N269" s="156">
        <f>IF(K269=Organisatie!$D$22,1,0)</f>
        <v>0</v>
      </c>
      <c r="O269" s="156">
        <f>IF(K269=Organisatie!$D$23,1,0)</f>
        <v>0</v>
      </c>
      <c r="P269" s="156">
        <f t="shared" ref="P269:P312" si="91">SUM(L269:O269)</f>
        <v>0</v>
      </c>
      <c r="Q269" s="157">
        <f t="shared" ref="Q269:Q312" si="92">IF(K269&gt;3,1,0)</f>
        <v>0</v>
      </c>
      <c r="R269" s="152">
        <f t="shared" ref="R269:R311" si="93">SUM(T269+U269)</f>
        <v>0</v>
      </c>
      <c r="S269" s="127"/>
      <c r="T269" s="153">
        <f t="shared" ref="T269:T311" si="94">IF(B269="V",$Y$1,$Y$2)</f>
        <v>0</v>
      </c>
      <c r="U269" s="154">
        <f t="shared" ref="U269:U311" si="95">IF(S269&gt;1000,1,0*IF(P269=1,1,0))</f>
        <v>0</v>
      </c>
      <c r="V269" s="155"/>
      <c r="W269" s="50">
        <f t="shared" si="77"/>
        <v>0</v>
      </c>
      <c r="X269" s="50">
        <f t="shared" si="78"/>
        <v>0</v>
      </c>
      <c r="Y269" s="31"/>
      <c r="Z269" s="22"/>
      <c r="AA269" s="37"/>
      <c r="AB269" s="31"/>
      <c r="AC269" s="50">
        <f t="shared" si="79"/>
        <v>0</v>
      </c>
      <c r="AD269" s="50">
        <f t="shared" si="80"/>
        <v>0</v>
      </c>
      <c r="AE269" s="50">
        <f t="shared" si="81"/>
        <v>0</v>
      </c>
      <c r="AF269" s="50">
        <f t="shared" si="82"/>
        <v>0</v>
      </c>
      <c r="AG269" s="50">
        <f t="shared" si="83"/>
        <v>0</v>
      </c>
      <c r="AH269" s="50">
        <f t="shared" si="84"/>
        <v>0</v>
      </c>
      <c r="AI269" s="50">
        <f t="shared" si="85"/>
        <v>0</v>
      </c>
      <c r="AJ269" s="50">
        <f t="shared" si="86"/>
        <v>0</v>
      </c>
      <c r="AK269" s="51">
        <f t="shared" si="87"/>
        <v>0</v>
      </c>
      <c r="AL269" s="37" t="str">
        <f t="shared" si="88"/>
        <v>Er ontbreken nog enkele gegevens!</v>
      </c>
      <c r="AM269" s="11"/>
      <c r="AN269" s="98">
        <f t="shared" si="89"/>
        <v>0</v>
      </c>
      <c r="AV269" s="20">
        <f t="shared" si="90"/>
        <v>0</v>
      </c>
      <c r="AW269" s="11"/>
    </row>
    <row r="270" spans="1:49" ht="15.75" customHeight="1" x14ac:dyDescent="0.2">
      <c r="A270" s="45">
        <f>SUM($AV$12:AV270)</f>
        <v>0</v>
      </c>
      <c r="B270" s="119"/>
      <c r="C270" s="52"/>
      <c r="D270" s="52"/>
      <c r="E270" s="52"/>
      <c r="F270" s="90"/>
      <c r="G270" s="89"/>
      <c r="H270" s="89"/>
      <c r="I270" s="89"/>
      <c r="J270" s="91"/>
      <c r="K270" s="92"/>
      <c r="L270" s="156">
        <f>IF(K270=Organisatie!$E$20,1,0)</f>
        <v>0</v>
      </c>
      <c r="M270" s="156">
        <f>IF(K270=Organisatie!$D$21,1,0)</f>
        <v>0</v>
      </c>
      <c r="N270" s="156">
        <f>IF(K270=Organisatie!$D$22,1,0)</f>
        <v>0</v>
      </c>
      <c r="O270" s="156">
        <f>IF(K270=Organisatie!$D$23,1,0)</f>
        <v>0</v>
      </c>
      <c r="P270" s="156">
        <f t="shared" si="91"/>
        <v>0</v>
      </c>
      <c r="Q270" s="157">
        <f t="shared" si="92"/>
        <v>0</v>
      </c>
      <c r="R270" s="152">
        <f t="shared" si="93"/>
        <v>0</v>
      </c>
      <c r="S270" s="127"/>
      <c r="T270" s="153">
        <f t="shared" si="94"/>
        <v>0</v>
      </c>
      <c r="U270" s="154">
        <f t="shared" si="95"/>
        <v>0</v>
      </c>
      <c r="V270" s="155"/>
      <c r="W270" s="50">
        <f t="shared" si="77"/>
        <v>0</v>
      </c>
      <c r="X270" s="50">
        <f t="shared" si="78"/>
        <v>0</v>
      </c>
      <c r="Y270" s="31"/>
      <c r="Z270" s="22"/>
      <c r="AA270" s="37"/>
      <c r="AB270" s="31"/>
      <c r="AC270" s="50">
        <f t="shared" si="79"/>
        <v>0</v>
      </c>
      <c r="AD270" s="50">
        <f t="shared" si="80"/>
        <v>0</v>
      </c>
      <c r="AE270" s="50">
        <f t="shared" si="81"/>
        <v>0</v>
      </c>
      <c r="AF270" s="50">
        <f t="shared" si="82"/>
        <v>0</v>
      </c>
      <c r="AG270" s="50">
        <f t="shared" si="83"/>
        <v>0</v>
      </c>
      <c r="AH270" s="50">
        <f t="shared" si="84"/>
        <v>0</v>
      </c>
      <c r="AI270" s="50">
        <f t="shared" si="85"/>
        <v>0</v>
      </c>
      <c r="AJ270" s="50">
        <f t="shared" si="86"/>
        <v>0</v>
      </c>
      <c r="AK270" s="51">
        <f t="shared" si="87"/>
        <v>0</v>
      </c>
      <c r="AL270" s="37" t="str">
        <f t="shared" si="88"/>
        <v>Er ontbreken nog enkele gegevens!</v>
      </c>
      <c r="AM270" s="11"/>
      <c r="AN270" s="98">
        <f t="shared" si="89"/>
        <v>0</v>
      </c>
      <c r="AV270" s="20">
        <f t="shared" si="90"/>
        <v>0</v>
      </c>
      <c r="AW270" s="11"/>
    </row>
    <row r="271" spans="1:49" ht="15.75" customHeight="1" x14ac:dyDescent="0.2">
      <c r="A271" s="45">
        <f>SUM($AV$12:AV271)</f>
        <v>0</v>
      </c>
      <c r="B271" s="119"/>
      <c r="C271" s="52"/>
      <c r="D271" s="52"/>
      <c r="E271" s="52"/>
      <c r="F271" s="90"/>
      <c r="G271" s="89"/>
      <c r="H271" s="89"/>
      <c r="I271" s="89"/>
      <c r="J271" s="91"/>
      <c r="K271" s="92"/>
      <c r="L271" s="156">
        <f>IF(K271=Organisatie!$E$20,1,0)</f>
        <v>0</v>
      </c>
      <c r="M271" s="156">
        <f>IF(K271=Organisatie!$D$21,1,0)</f>
        <v>0</v>
      </c>
      <c r="N271" s="156">
        <f>IF(K271=Organisatie!$D$22,1,0)</f>
        <v>0</v>
      </c>
      <c r="O271" s="156">
        <f>IF(K271=Organisatie!$D$23,1,0)</f>
        <v>0</v>
      </c>
      <c r="P271" s="156">
        <f t="shared" si="91"/>
        <v>0</v>
      </c>
      <c r="Q271" s="157">
        <f t="shared" si="92"/>
        <v>0</v>
      </c>
      <c r="R271" s="152">
        <f t="shared" si="93"/>
        <v>0</v>
      </c>
      <c r="S271" s="127"/>
      <c r="T271" s="153">
        <f t="shared" si="94"/>
        <v>0</v>
      </c>
      <c r="U271" s="154">
        <f t="shared" si="95"/>
        <v>0</v>
      </c>
      <c r="V271" s="155"/>
      <c r="W271" s="50">
        <f t="shared" si="77"/>
        <v>0</v>
      </c>
      <c r="X271" s="50">
        <f t="shared" si="78"/>
        <v>0</v>
      </c>
      <c r="Y271" s="31"/>
      <c r="Z271" s="22"/>
      <c r="AA271" s="37"/>
      <c r="AB271" s="31"/>
      <c r="AC271" s="50">
        <f t="shared" si="79"/>
        <v>0</v>
      </c>
      <c r="AD271" s="50">
        <f t="shared" si="80"/>
        <v>0</v>
      </c>
      <c r="AE271" s="50">
        <f t="shared" si="81"/>
        <v>0</v>
      </c>
      <c r="AF271" s="50">
        <f t="shared" si="82"/>
        <v>0</v>
      </c>
      <c r="AG271" s="50">
        <f t="shared" si="83"/>
        <v>0</v>
      </c>
      <c r="AH271" s="50">
        <f t="shared" si="84"/>
        <v>0</v>
      </c>
      <c r="AI271" s="50">
        <f t="shared" si="85"/>
        <v>0</v>
      </c>
      <c r="AJ271" s="50">
        <f t="shared" si="86"/>
        <v>0</v>
      </c>
      <c r="AK271" s="51">
        <f t="shared" si="87"/>
        <v>0</v>
      </c>
      <c r="AL271" s="37" t="str">
        <f t="shared" si="88"/>
        <v>Er ontbreken nog enkele gegevens!</v>
      </c>
      <c r="AM271" s="11"/>
      <c r="AN271" s="98">
        <f t="shared" si="89"/>
        <v>0</v>
      </c>
      <c r="AV271" s="20">
        <f t="shared" si="90"/>
        <v>0</v>
      </c>
      <c r="AW271" s="11"/>
    </row>
    <row r="272" spans="1:49" ht="15.75" customHeight="1" x14ac:dyDescent="0.2">
      <c r="A272" s="45">
        <f>SUM($AV$12:AV272)</f>
        <v>0</v>
      </c>
      <c r="B272" s="119"/>
      <c r="C272" s="52"/>
      <c r="D272" s="52"/>
      <c r="E272" s="52"/>
      <c r="F272" s="90"/>
      <c r="G272" s="89"/>
      <c r="H272" s="89"/>
      <c r="I272" s="89"/>
      <c r="J272" s="91"/>
      <c r="K272" s="92"/>
      <c r="L272" s="156">
        <f>IF(K272=Organisatie!$E$20,1,0)</f>
        <v>0</v>
      </c>
      <c r="M272" s="156">
        <f>IF(K272=Organisatie!$D$21,1,0)</f>
        <v>0</v>
      </c>
      <c r="N272" s="156">
        <f>IF(K272=Organisatie!$D$22,1,0)</f>
        <v>0</v>
      </c>
      <c r="O272" s="156">
        <f>IF(K272=Organisatie!$D$23,1,0)</f>
        <v>0</v>
      </c>
      <c r="P272" s="156">
        <f t="shared" si="91"/>
        <v>0</v>
      </c>
      <c r="Q272" s="157">
        <f t="shared" si="92"/>
        <v>0</v>
      </c>
      <c r="R272" s="152">
        <f t="shared" si="93"/>
        <v>0</v>
      </c>
      <c r="S272" s="127"/>
      <c r="T272" s="153">
        <f t="shared" si="94"/>
        <v>0</v>
      </c>
      <c r="U272" s="154">
        <f t="shared" si="95"/>
        <v>0</v>
      </c>
      <c r="V272" s="155"/>
      <c r="W272" s="50">
        <f t="shared" si="77"/>
        <v>0</v>
      </c>
      <c r="X272" s="50">
        <f t="shared" si="78"/>
        <v>0</v>
      </c>
      <c r="Y272" s="31"/>
      <c r="Z272" s="22"/>
      <c r="AA272" s="37"/>
      <c r="AB272" s="31"/>
      <c r="AC272" s="50">
        <f t="shared" si="79"/>
        <v>0</v>
      </c>
      <c r="AD272" s="50">
        <f t="shared" si="80"/>
        <v>0</v>
      </c>
      <c r="AE272" s="50">
        <f t="shared" si="81"/>
        <v>0</v>
      </c>
      <c r="AF272" s="50">
        <f t="shared" si="82"/>
        <v>0</v>
      </c>
      <c r="AG272" s="50">
        <f t="shared" si="83"/>
        <v>0</v>
      </c>
      <c r="AH272" s="50">
        <f t="shared" si="84"/>
        <v>0</v>
      </c>
      <c r="AI272" s="50">
        <f t="shared" si="85"/>
        <v>0</v>
      </c>
      <c r="AJ272" s="50">
        <f t="shared" si="86"/>
        <v>0</v>
      </c>
      <c r="AK272" s="51">
        <f t="shared" si="87"/>
        <v>0</v>
      </c>
      <c r="AL272" s="37" t="str">
        <f t="shared" si="88"/>
        <v>Er ontbreken nog enkele gegevens!</v>
      </c>
      <c r="AM272" s="11"/>
      <c r="AN272" s="98">
        <f t="shared" si="89"/>
        <v>0</v>
      </c>
      <c r="AV272" s="20">
        <f t="shared" si="90"/>
        <v>0</v>
      </c>
      <c r="AW272" s="11"/>
    </row>
    <row r="273" spans="1:49" ht="15.75" customHeight="1" x14ac:dyDescent="0.2">
      <c r="A273" s="45">
        <f>SUM($AV$12:AV273)</f>
        <v>0</v>
      </c>
      <c r="B273" s="119"/>
      <c r="C273" s="52"/>
      <c r="D273" s="52"/>
      <c r="E273" s="52"/>
      <c r="F273" s="90"/>
      <c r="G273" s="89"/>
      <c r="H273" s="89"/>
      <c r="I273" s="89"/>
      <c r="J273" s="91"/>
      <c r="K273" s="92"/>
      <c r="L273" s="156">
        <f>IF(K273=Organisatie!$E$20,1,0)</f>
        <v>0</v>
      </c>
      <c r="M273" s="156">
        <f>IF(K273=Organisatie!$D$21,1,0)</f>
        <v>0</v>
      </c>
      <c r="N273" s="156">
        <f>IF(K273=Organisatie!$D$22,1,0)</f>
        <v>0</v>
      </c>
      <c r="O273" s="156">
        <f>IF(K273=Organisatie!$D$23,1,0)</f>
        <v>0</v>
      </c>
      <c r="P273" s="156">
        <f t="shared" si="91"/>
        <v>0</v>
      </c>
      <c r="Q273" s="157">
        <f t="shared" si="92"/>
        <v>0</v>
      </c>
      <c r="R273" s="152">
        <f t="shared" si="93"/>
        <v>0</v>
      </c>
      <c r="S273" s="127"/>
      <c r="T273" s="153">
        <f t="shared" si="94"/>
        <v>0</v>
      </c>
      <c r="U273" s="154">
        <f t="shared" si="95"/>
        <v>0</v>
      </c>
      <c r="V273" s="155"/>
      <c r="W273" s="50">
        <f t="shared" si="77"/>
        <v>0</v>
      </c>
      <c r="X273" s="50">
        <f t="shared" si="78"/>
        <v>0</v>
      </c>
      <c r="Y273" s="31"/>
      <c r="Z273" s="22"/>
      <c r="AA273" s="37"/>
      <c r="AB273" s="31"/>
      <c r="AC273" s="50">
        <f t="shared" si="79"/>
        <v>0</v>
      </c>
      <c r="AD273" s="50">
        <f t="shared" si="80"/>
        <v>0</v>
      </c>
      <c r="AE273" s="50">
        <f t="shared" si="81"/>
        <v>0</v>
      </c>
      <c r="AF273" s="50">
        <f t="shared" si="82"/>
        <v>0</v>
      </c>
      <c r="AG273" s="50">
        <f t="shared" si="83"/>
        <v>0</v>
      </c>
      <c r="AH273" s="50">
        <f t="shared" si="84"/>
        <v>0</v>
      </c>
      <c r="AI273" s="50">
        <f t="shared" si="85"/>
        <v>0</v>
      </c>
      <c r="AJ273" s="50">
        <f t="shared" si="86"/>
        <v>0</v>
      </c>
      <c r="AK273" s="51">
        <f t="shared" si="87"/>
        <v>0</v>
      </c>
      <c r="AL273" s="37" t="str">
        <f t="shared" si="88"/>
        <v>Er ontbreken nog enkele gegevens!</v>
      </c>
      <c r="AM273" s="11"/>
      <c r="AN273" s="98">
        <f t="shared" si="89"/>
        <v>0</v>
      </c>
      <c r="AV273" s="20">
        <f t="shared" si="90"/>
        <v>0</v>
      </c>
      <c r="AW273" s="11"/>
    </row>
    <row r="274" spans="1:49" ht="15.75" customHeight="1" x14ac:dyDescent="0.2">
      <c r="A274" s="45">
        <f>SUM($AV$12:AV274)</f>
        <v>0</v>
      </c>
      <c r="B274" s="119"/>
      <c r="C274" s="52"/>
      <c r="D274" s="52"/>
      <c r="E274" s="52"/>
      <c r="F274" s="90"/>
      <c r="G274" s="89"/>
      <c r="H274" s="89"/>
      <c r="I274" s="89"/>
      <c r="J274" s="91"/>
      <c r="K274" s="92"/>
      <c r="L274" s="156">
        <f>IF(K274=Organisatie!$E$20,1,0)</f>
        <v>0</v>
      </c>
      <c r="M274" s="156">
        <f>IF(K274=Organisatie!$D$21,1,0)</f>
        <v>0</v>
      </c>
      <c r="N274" s="156">
        <f>IF(K274=Organisatie!$D$22,1,0)</f>
        <v>0</v>
      </c>
      <c r="O274" s="156">
        <f>IF(K274=Organisatie!$D$23,1,0)</f>
        <v>0</v>
      </c>
      <c r="P274" s="156">
        <f t="shared" si="91"/>
        <v>0</v>
      </c>
      <c r="Q274" s="157">
        <f t="shared" si="92"/>
        <v>0</v>
      </c>
      <c r="R274" s="152">
        <f t="shared" si="93"/>
        <v>0</v>
      </c>
      <c r="S274" s="127"/>
      <c r="T274" s="153">
        <f t="shared" si="94"/>
        <v>0</v>
      </c>
      <c r="U274" s="154">
        <f t="shared" si="95"/>
        <v>0</v>
      </c>
      <c r="V274" s="155"/>
      <c r="W274" s="50">
        <f t="shared" si="77"/>
        <v>0</v>
      </c>
      <c r="X274" s="50">
        <f t="shared" si="78"/>
        <v>0</v>
      </c>
      <c r="Y274" s="31"/>
      <c r="Z274" s="22"/>
      <c r="AA274" s="37"/>
      <c r="AB274" s="31"/>
      <c r="AC274" s="50">
        <f t="shared" si="79"/>
        <v>0</v>
      </c>
      <c r="AD274" s="50">
        <f t="shared" si="80"/>
        <v>0</v>
      </c>
      <c r="AE274" s="50">
        <f t="shared" si="81"/>
        <v>0</v>
      </c>
      <c r="AF274" s="50">
        <f t="shared" si="82"/>
        <v>0</v>
      </c>
      <c r="AG274" s="50">
        <f t="shared" si="83"/>
        <v>0</v>
      </c>
      <c r="AH274" s="50">
        <f t="shared" si="84"/>
        <v>0</v>
      </c>
      <c r="AI274" s="50">
        <f t="shared" si="85"/>
        <v>0</v>
      </c>
      <c r="AJ274" s="50">
        <f t="shared" si="86"/>
        <v>0</v>
      </c>
      <c r="AK274" s="51">
        <f t="shared" si="87"/>
        <v>0</v>
      </c>
      <c r="AL274" s="37" t="str">
        <f t="shared" si="88"/>
        <v>Er ontbreken nog enkele gegevens!</v>
      </c>
      <c r="AM274" s="11"/>
      <c r="AN274" s="98">
        <f t="shared" si="89"/>
        <v>0</v>
      </c>
      <c r="AV274" s="20">
        <f t="shared" si="90"/>
        <v>0</v>
      </c>
      <c r="AW274" s="11"/>
    </row>
    <row r="275" spans="1:49" ht="15.75" customHeight="1" x14ac:dyDescent="0.2">
      <c r="A275" s="45">
        <f>SUM($AV$12:AV275)</f>
        <v>0</v>
      </c>
      <c r="B275" s="119"/>
      <c r="C275" s="52"/>
      <c r="D275" s="52"/>
      <c r="E275" s="52"/>
      <c r="F275" s="90"/>
      <c r="G275" s="89"/>
      <c r="H275" s="89"/>
      <c r="I275" s="89"/>
      <c r="J275" s="91"/>
      <c r="K275" s="92"/>
      <c r="L275" s="156">
        <f>IF(K275=Organisatie!$E$20,1,0)</f>
        <v>0</v>
      </c>
      <c r="M275" s="156">
        <f>IF(K275=Organisatie!$D$21,1,0)</f>
        <v>0</v>
      </c>
      <c r="N275" s="156">
        <f>IF(K275=Organisatie!$D$22,1,0)</f>
        <v>0</v>
      </c>
      <c r="O275" s="156">
        <f>IF(K275=Organisatie!$D$23,1,0)</f>
        <v>0</v>
      </c>
      <c r="P275" s="156">
        <f t="shared" si="91"/>
        <v>0</v>
      </c>
      <c r="Q275" s="157">
        <f t="shared" si="92"/>
        <v>0</v>
      </c>
      <c r="R275" s="152">
        <f t="shared" si="93"/>
        <v>0</v>
      </c>
      <c r="S275" s="127"/>
      <c r="T275" s="153">
        <f t="shared" si="94"/>
        <v>0</v>
      </c>
      <c r="U275" s="154">
        <f t="shared" si="95"/>
        <v>0</v>
      </c>
      <c r="V275" s="155"/>
      <c r="W275" s="50">
        <f t="shared" si="77"/>
        <v>0</v>
      </c>
      <c r="X275" s="50">
        <f t="shared" si="78"/>
        <v>0</v>
      </c>
      <c r="Y275" s="31"/>
      <c r="Z275" s="22"/>
      <c r="AA275" s="37"/>
      <c r="AB275" s="31"/>
      <c r="AC275" s="50">
        <f t="shared" si="79"/>
        <v>0</v>
      </c>
      <c r="AD275" s="50">
        <f t="shared" si="80"/>
        <v>0</v>
      </c>
      <c r="AE275" s="50">
        <f t="shared" si="81"/>
        <v>0</v>
      </c>
      <c r="AF275" s="50">
        <f t="shared" si="82"/>
        <v>0</v>
      </c>
      <c r="AG275" s="50">
        <f t="shared" si="83"/>
        <v>0</v>
      </c>
      <c r="AH275" s="50">
        <f t="shared" si="84"/>
        <v>0</v>
      </c>
      <c r="AI275" s="50">
        <f t="shared" si="85"/>
        <v>0</v>
      </c>
      <c r="AJ275" s="50">
        <f t="shared" si="86"/>
        <v>0</v>
      </c>
      <c r="AK275" s="51">
        <f t="shared" si="87"/>
        <v>0</v>
      </c>
      <c r="AL275" s="37" t="str">
        <f t="shared" si="88"/>
        <v>Er ontbreken nog enkele gegevens!</v>
      </c>
      <c r="AM275" s="11"/>
      <c r="AN275" s="98">
        <f t="shared" si="89"/>
        <v>0</v>
      </c>
      <c r="AV275" s="20">
        <f t="shared" si="90"/>
        <v>0</v>
      </c>
      <c r="AW275" s="11"/>
    </row>
    <row r="276" spans="1:49" ht="15.75" customHeight="1" x14ac:dyDescent="0.2">
      <c r="A276" s="45">
        <f>SUM($AV$12:AV276)</f>
        <v>0</v>
      </c>
      <c r="B276" s="119"/>
      <c r="C276" s="52"/>
      <c r="D276" s="52"/>
      <c r="E276" s="52"/>
      <c r="F276" s="90"/>
      <c r="G276" s="89"/>
      <c r="H276" s="89"/>
      <c r="I276" s="89"/>
      <c r="J276" s="91"/>
      <c r="K276" s="92"/>
      <c r="L276" s="156">
        <f>IF(K276=Organisatie!$E$20,1,0)</f>
        <v>0</v>
      </c>
      <c r="M276" s="156">
        <f>IF(K276=Organisatie!$D$21,1,0)</f>
        <v>0</v>
      </c>
      <c r="N276" s="156">
        <f>IF(K276=Organisatie!$D$22,1,0)</f>
        <v>0</v>
      </c>
      <c r="O276" s="156">
        <f>IF(K276=Organisatie!$D$23,1,0)</f>
        <v>0</v>
      </c>
      <c r="P276" s="156">
        <f t="shared" si="91"/>
        <v>0</v>
      </c>
      <c r="Q276" s="157">
        <f t="shared" si="92"/>
        <v>0</v>
      </c>
      <c r="R276" s="152">
        <f t="shared" si="93"/>
        <v>0</v>
      </c>
      <c r="S276" s="127"/>
      <c r="T276" s="153">
        <f t="shared" si="94"/>
        <v>0</v>
      </c>
      <c r="U276" s="154">
        <f t="shared" si="95"/>
        <v>0</v>
      </c>
      <c r="V276" s="155"/>
      <c r="W276" s="50">
        <f t="shared" si="77"/>
        <v>0</v>
      </c>
      <c r="X276" s="50">
        <f t="shared" si="78"/>
        <v>0</v>
      </c>
      <c r="Y276" s="31"/>
      <c r="Z276" s="22"/>
      <c r="AA276" s="37"/>
      <c r="AB276" s="31"/>
      <c r="AC276" s="50">
        <f t="shared" si="79"/>
        <v>0</v>
      </c>
      <c r="AD276" s="50">
        <f t="shared" si="80"/>
        <v>0</v>
      </c>
      <c r="AE276" s="50">
        <f t="shared" si="81"/>
        <v>0</v>
      </c>
      <c r="AF276" s="50">
        <f t="shared" si="82"/>
        <v>0</v>
      </c>
      <c r="AG276" s="50">
        <f t="shared" si="83"/>
        <v>0</v>
      </c>
      <c r="AH276" s="50">
        <f t="shared" si="84"/>
        <v>0</v>
      </c>
      <c r="AI276" s="50">
        <f t="shared" si="85"/>
        <v>0</v>
      </c>
      <c r="AJ276" s="50">
        <f t="shared" si="86"/>
        <v>0</v>
      </c>
      <c r="AK276" s="51">
        <f t="shared" si="87"/>
        <v>0</v>
      </c>
      <c r="AL276" s="37" t="str">
        <f t="shared" si="88"/>
        <v>Er ontbreken nog enkele gegevens!</v>
      </c>
      <c r="AM276" s="11"/>
      <c r="AN276" s="98">
        <f t="shared" si="89"/>
        <v>0</v>
      </c>
      <c r="AV276" s="20">
        <f t="shared" si="90"/>
        <v>0</v>
      </c>
      <c r="AW276" s="11"/>
    </row>
    <row r="277" spans="1:49" ht="15.75" customHeight="1" x14ac:dyDescent="0.2">
      <c r="A277" s="45">
        <f>SUM($AV$12:AV277)</f>
        <v>0</v>
      </c>
      <c r="B277" s="119"/>
      <c r="C277" s="52"/>
      <c r="D277" s="52"/>
      <c r="E277" s="52"/>
      <c r="F277" s="90"/>
      <c r="G277" s="89"/>
      <c r="H277" s="89"/>
      <c r="I277" s="89"/>
      <c r="J277" s="91"/>
      <c r="K277" s="92"/>
      <c r="L277" s="156">
        <f>IF(K277=Organisatie!$E$20,1,0)</f>
        <v>0</v>
      </c>
      <c r="M277" s="156">
        <f>IF(K277=Organisatie!$D$21,1,0)</f>
        <v>0</v>
      </c>
      <c r="N277" s="156">
        <f>IF(K277=Organisatie!$D$22,1,0)</f>
        <v>0</v>
      </c>
      <c r="O277" s="156">
        <f>IF(K277=Organisatie!$D$23,1,0)</f>
        <v>0</v>
      </c>
      <c r="P277" s="156">
        <f t="shared" si="91"/>
        <v>0</v>
      </c>
      <c r="Q277" s="157">
        <f t="shared" si="92"/>
        <v>0</v>
      </c>
      <c r="R277" s="152">
        <f t="shared" si="93"/>
        <v>0</v>
      </c>
      <c r="S277" s="127"/>
      <c r="T277" s="153">
        <f t="shared" si="94"/>
        <v>0</v>
      </c>
      <c r="U277" s="154">
        <f t="shared" si="95"/>
        <v>0</v>
      </c>
      <c r="V277" s="155"/>
      <c r="W277" s="50">
        <f t="shared" si="77"/>
        <v>0</v>
      </c>
      <c r="X277" s="50">
        <f t="shared" si="78"/>
        <v>0</v>
      </c>
      <c r="Y277" s="31"/>
      <c r="Z277" s="22"/>
      <c r="AA277" s="37"/>
      <c r="AB277" s="31"/>
      <c r="AC277" s="50">
        <f t="shared" si="79"/>
        <v>0</v>
      </c>
      <c r="AD277" s="50">
        <f t="shared" si="80"/>
        <v>0</v>
      </c>
      <c r="AE277" s="50">
        <f t="shared" si="81"/>
        <v>0</v>
      </c>
      <c r="AF277" s="50">
        <f t="shared" si="82"/>
        <v>0</v>
      </c>
      <c r="AG277" s="50">
        <f t="shared" si="83"/>
        <v>0</v>
      </c>
      <c r="AH277" s="50">
        <f t="shared" si="84"/>
        <v>0</v>
      </c>
      <c r="AI277" s="50">
        <f t="shared" si="85"/>
        <v>0</v>
      </c>
      <c r="AJ277" s="50">
        <f t="shared" si="86"/>
        <v>0</v>
      </c>
      <c r="AK277" s="51">
        <f t="shared" si="87"/>
        <v>0</v>
      </c>
      <c r="AL277" s="37" t="str">
        <f t="shared" si="88"/>
        <v>Er ontbreken nog enkele gegevens!</v>
      </c>
      <c r="AM277" s="11"/>
      <c r="AN277" s="98">
        <f t="shared" si="89"/>
        <v>0</v>
      </c>
      <c r="AV277" s="20">
        <f t="shared" si="90"/>
        <v>0</v>
      </c>
      <c r="AW277" s="11"/>
    </row>
    <row r="278" spans="1:49" ht="15.75" customHeight="1" x14ac:dyDescent="0.2">
      <c r="A278" s="45">
        <f>SUM($AV$12:AV278)</f>
        <v>0</v>
      </c>
      <c r="B278" s="119"/>
      <c r="C278" s="52"/>
      <c r="D278" s="52"/>
      <c r="E278" s="52"/>
      <c r="F278" s="90"/>
      <c r="G278" s="89"/>
      <c r="H278" s="89"/>
      <c r="I278" s="89"/>
      <c r="J278" s="91"/>
      <c r="K278" s="92"/>
      <c r="L278" s="156">
        <f>IF(K278=Organisatie!$E$20,1,0)</f>
        <v>0</v>
      </c>
      <c r="M278" s="156">
        <f>IF(K278=Organisatie!$D$21,1,0)</f>
        <v>0</v>
      </c>
      <c r="N278" s="156">
        <f>IF(K278=Organisatie!$D$22,1,0)</f>
        <v>0</v>
      </c>
      <c r="O278" s="156">
        <f>IF(K278=Organisatie!$D$23,1,0)</f>
        <v>0</v>
      </c>
      <c r="P278" s="156">
        <f t="shared" si="91"/>
        <v>0</v>
      </c>
      <c r="Q278" s="157">
        <f t="shared" si="92"/>
        <v>0</v>
      </c>
      <c r="R278" s="152">
        <f t="shared" si="93"/>
        <v>0</v>
      </c>
      <c r="S278" s="127"/>
      <c r="T278" s="153">
        <f t="shared" si="94"/>
        <v>0</v>
      </c>
      <c r="U278" s="154">
        <f t="shared" si="95"/>
        <v>0</v>
      </c>
      <c r="V278" s="155"/>
      <c r="W278" s="50">
        <f t="shared" si="77"/>
        <v>0</v>
      </c>
      <c r="X278" s="50">
        <f t="shared" si="78"/>
        <v>0</v>
      </c>
      <c r="Y278" s="31"/>
      <c r="Z278" s="22"/>
      <c r="AA278" s="37"/>
      <c r="AB278" s="31"/>
      <c r="AC278" s="50">
        <f t="shared" si="79"/>
        <v>0</v>
      </c>
      <c r="AD278" s="50">
        <f t="shared" si="80"/>
        <v>0</v>
      </c>
      <c r="AE278" s="50">
        <f t="shared" si="81"/>
        <v>0</v>
      </c>
      <c r="AF278" s="50">
        <f t="shared" si="82"/>
        <v>0</v>
      </c>
      <c r="AG278" s="50">
        <f t="shared" si="83"/>
        <v>0</v>
      </c>
      <c r="AH278" s="50">
        <f t="shared" si="84"/>
        <v>0</v>
      </c>
      <c r="AI278" s="50">
        <f t="shared" si="85"/>
        <v>0</v>
      </c>
      <c r="AJ278" s="50">
        <f t="shared" si="86"/>
        <v>0</v>
      </c>
      <c r="AK278" s="51">
        <f t="shared" si="87"/>
        <v>0</v>
      </c>
      <c r="AL278" s="37" t="str">
        <f t="shared" si="88"/>
        <v>Er ontbreken nog enkele gegevens!</v>
      </c>
      <c r="AM278" s="11"/>
      <c r="AN278" s="98">
        <f t="shared" si="89"/>
        <v>0</v>
      </c>
      <c r="AV278" s="20">
        <f t="shared" si="90"/>
        <v>0</v>
      </c>
      <c r="AW278" s="11"/>
    </row>
    <row r="279" spans="1:49" ht="15.75" customHeight="1" x14ac:dyDescent="0.2">
      <c r="A279" s="45">
        <f>SUM($AV$12:AV279)</f>
        <v>0</v>
      </c>
      <c r="B279" s="119"/>
      <c r="C279" s="52"/>
      <c r="D279" s="52"/>
      <c r="E279" s="52"/>
      <c r="F279" s="90"/>
      <c r="G279" s="89"/>
      <c r="H279" s="89"/>
      <c r="I279" s="89"/>
      <c r="J279" s="91"/>
      <c r="K279" s="92"/>
      <c r="L279" s="156">
        <f>IF(K279=Organisatie!$E$20,1,0)</f>
        <v>0</v>
      </c>
      <c r="M279" s="156">
        <f>IF(K279=Organisatie!$D$21,1,0)</f>
        <v>0</v>
      </c>
      <c r="N279" s="156">
        <f>IF(K279=Organisatie!$D$22,1,0)</f>
        <v>0</v>
      </c>
      <c r="O279" s="156">
        <f>IF(K279=Organisatie!$D$23,1,0)</f>
        <v>0</v>
      </c>
      <c r="P279" s="156">
        <f t="shared" si="91"/>
        <v>0</v>
      </c>
      <c r="Q279" s="157">
        <f t="shared" si="92"/>
        <v>0</v>
      </c>
      <c r="R279" s="152">
        <f t="shared" si="93"/>
        <v>0</v>
      </c>
      <c r="S279" s="127"/>
      <c r="T279" s="153">
        <f t="shared" si="94"/>
        <v>0</v>
      </c>
      <c r="U279" s="154">
        <f t="shared" si="95"/>
        <v>0</v>
      </c>
      <c r="V279" s="155"/>
      <c r="W279" s="50">
        <f t="shared" si="77"/>
        <v>0</v>
      </c>
      <c r="X279" s="50">
        <f t="shared" si="78"/>
        <v>0</v>
      </c>
      <c r="Y279" s="31"/>
      <c r="Z279" s="22"/>
      <c r="AA279" s="37"/>
      <c r="AB279" s="31"/>
      <c r="AC279" s="50">
        <f t="shared" si="79"/>
        <v>0</v>
      </c>
      <c r="AD279" s="50">
        <f t="shared" si="80"/>
        <v>0</v>
      </c>
      <c r="AE279" s="50">
        <f t="shared" si="81"/>
        <v>0</v>
      </c>
      <c r="AF279" s="50">
        <f t="shared" si="82"/>
        <v>0</v>
      </c>
      <c r="AG279" s="50">
        <f t="shared" si="83"/>
        <v>0</v>
      </c>
      <c r="AH279" s="50">
        <f t="shared" si="84"/>
        <v>0</v>
      </c>
      <c r="AI279" s="50">
        <f t="shared" si="85"/>
        <v>0</v>
      </c>
      <c r="AJ279" s="50">
        <f t="shared" si="86"/>
        <v>0</v>
      </c>
      <c r="AK279" s="51">
        <f t="shared" si="87"/>
        <v>0</v>
      </c>
      <c r="AL279" s="37" t="str">
        <f t="shared" si="88"/>
        <v>Er ontbreken nog enkele gegevens!</v>
      </c>
      <c r="AM279" s="11"/>
      <c r="AN279" s="98">
        <f t="shared" si="89"/>
        <v>0</v>
      </c>
      <c r="AV279" s="20">
        <f t="shared" si="90"/>
        <v>0</v>
      </c>
      <c r="AW279" s="11"/>
    </row>
    <row r="280" spans="1:49" ht="15.75" customHeight="1" x14ac:dyDescent="0.2">
      <c r="A280" s="45">
        <f>SUM($AV$12:AV280)</f>
        <v>0</v>
      </c>
      <c r="B280" s="119"/>
      <c r="C280" s="52"/>
      <c r="D280" s="52"/>
      <c r="E280" s="52"/>
      <c r="F280" s="90"/>
      <c r="G280" s="89"/>
      <c r="H280" s="89"/>
      <c r="I280" s="89"/>
      <c r="J280" s="91"/>
      <c r="K280" s="92"/>
      <c r="L280" s="156">
        <f>IF(K280=Organisatie!$E$20,1,0)</f>
        <v>0</v>
      </c>
      <c r="M280" s="156">
        <f>IF(K280=Organisatie!$D$21,1,0)</f>
        <v>0</v>
      </c>
      <c r="N280" s="156">
        <f>IF(K280=Organisatie!$D$22,1,0)</f>
        <v>0</v>
      </c>
      <c r="O280" s="156">
        <f>IF(K280=Organisatie!$D$23,1,0)</f>
        <v>0</v>
      </c>
      <c r="P280" s="156">
        <f t="shared" si="91"/>
        <v>0</v>
      </c>
      <c r="Q280" s="157">
        <f t="shared" si="92"/>
        <v>0</v>
      </c>
      <c r="R280" s="152">
        <f t="shared" si="93"/>
        <v>0</v>
      </c>
      <c r="S280" s="127"/>
      <c r="T280" s="153">
        <f t="shared" si="94"/>
        <v>0</v>
      </c>
      <c r="U280" s="154">
        <f t="shared" si="95"/>
        <v>0</v>
      </c>
      <c r="V280" s="155"/>
      <c r="W280" s="50">
        <f t="shared" si="77"/>
        <v>0</v>
      </c>
      <c r="X280" s="50">
        <f t="shared" si="78"/>
        <v>0</v>
      </c>
      <c r="Y280" s="31"/>
      <c r="Z280" s="22"/>
      <c r="AA280" s="37"/>
      <c r="AB280" s="31"/>
      <c r="AC280" s="50">
        <f t="shared" si="79"/>
        <v>0</v>
      </c>
      <c r="AD280" s="50">
        <f t="shared" si="80"/>
        <v>0</v>
      </c>
      <c r="AE280" s="50">
        <f t="shared" si="81"/>
        <v>0</v>
      </c>
      <c r="AF280" s="50">
        <f t="shared" si="82"/>
        <v>0</v>
      </c>
      <c r="AG280" s="50">
        <f t="shared" si="83"/>
        <v>0</v>
      </c>
      <c r="AH280" s="50">
        <f t="shared" si="84"/>
        <v>0</v>
      </c>
      <c r="AI280" s="50">
        <f t="shared" si="85"/>
        <v>0</v>
      </c>
      <c r="AJ280" s="50">
        <f t="shared" si="86"/>
        <v>0</v>
      </c>
      <c r="AK280" s="51">
        <f t="shared" si="87"/>
        <v>0</v>
      </c>
      <c r="AL280" s="37" t="str">
        <f t="shared" si="88"/>
        <v>Er ontbreken nog enkele gegevens!</v>
      </c>
      <c r="AM280" s="11"/>
      <c r="AN280" s="98">
        <f t="shared" si="89"/>
        <v>0</v>
      </c>
      <c r="AV280" s="20">
        <f t="shared" si="90"/>
        <v>0</v>
      </c>
      <c r="AW280" s="11"/>
    </row>
    <row r="281" spans="1:49" ht="15.75" customHeight="1" x14ac:dyDescent="0.2">
      <c r="A281" s="45">
        <f>SUM($AV$12:AV281)</f>
        <v>0</v>
      </c>
      <c r="B281" s="119"/>
      <c r="C281" s="52"/>
      <c r="D281" s="52"/>
      <c r="E281" s="52"/>
      <c r="F281" s="90"/>
      <c r="G281" s="89"/>
      <c r="H281" s="89"/>
      <c r="I281" s="89"/>
      <c r="J281" s="91"/>
      <c r="K281" s="92"/>
      <c r="L281" s="156">
        <f>IF(K281=Organisatie!$E$20,1,0)</f>
        <v>0</v>
      </c>
      <c r="M281" s="156">
        <f>IF(K281=Organisatie!$D$21,1,0)</f>
        <v>0</v>
      </c>
      <c r="N281" s="156">
        <f>IF(K281=Organisatie!$D$22,1,0)</f>
        <v>0</v>
      </c>
      <c r="O281" s="156">
        <f>IF(K281=Organisatie!$D$23,1,0)</f>
        <v>0</v>
      </c>
      <c r="P281" s="156">
        <f t="shared" si="91"/>
        <v>0</v>
      </c>
      <c r="Q281" s="157">
        <f t="shared" si="92"/>
        <v>0</v>
      </c>
      <c r="R281" s="152">
        <f t="shared" si="93"/>
        <v>0</v>
      </c>
      <c r="S281" s="127"/>
      <c r="T281" s="153">
        <f t="shared" si="94"/>
        <v>0</v>
      </c>
      <c r="U281" s="154">
        <f t="shared" si="95"/>
        <v>0</v>
      </c>
      <c r="V281" s="155"/>
      <c r="W281" s="50">
        <f t="shared" si="77"/>
        <v>0</v>
      </c>
      <c r="X281" s="50">
        <f t="shared" si="78"/>
        <v>0</v>
      </c>
      <c r="Y281" s="31"/>
      <c r="Z281" s="22"/>
      <c r="AA281" s="37"/>
      <c r="AB281" s="31"/>
      <c r="AC281" s="50">
        <f t="shared" si="79"/>
        <v>0</v>
      </c>
      <c r="AD281" s="50">
        <f t="shared" si="80"/>
        <v>0</v>
      </c>
      <c r="AE281" s="50">
        <f t="shared" si="81"/>
        <v>0</v>
      </c>
      <c r="AF281" s="50">
        <f t="shared" si="82"/>
        <v>0</v>
      </c>
      <c r="AG281" s="50">
        <f t="shared" si="83"/>
        <v>0</v>
      </c>
      <c r="AH281" s="50">
        <f t="shared" si="84"/>
        <v>0</v>
      </c>
      <c r="AI281" s="50">
        <f t="shared" si="85"/>
        <v>0</v>
      </c>
      <c r="AJ281" s="50">
        <f t="shared" si="86"/>
        <v>0</v>
      </c>
      <c r="AK281" s="51">
        <f t="shared" si="87"/>
        <v>0</v>
      </c>
      <c r="AL281" s="37" t="str">
        <f t="shared" si="88"/>
        <v>Er ontbreken nog enkele gegevens!</v>
      </c>
      <c r="AM281" s="11"/>
      <c r="AN281" s="98">
        <f t="shared" si="89"/>
        <v>0</v>
      </c>
      <c r="AV281" s="20">
        <f t="shared" si="90"/>
        <v>0</v>
      </c>
      <c r="AW281" s="11"/>
    </row>
    <row r="282" spans="1:49" ht="15.75" customHeight="1" x14ac:dyDescent="0.2">
      <c r="A282" s="45">
        <f>SUM($AV$12:AV282)</f>
        <v>0</v>
      </c>
      <c r="B282" s="119"/>
      <c r="C282" s="52"/>
      <c r="D282" s="52"/>
      <c r="E282" s="52"/>
      <c r="F282" s="90"/>
      <c r="G282" s="89"/>
      <c r="H282" s="89"/>
      <c r="I282" s="89"/>
      <c r="J282" s="91"/>
      <c r="K282" s="92"/>
      <c r="L282" s="156">
        <f>IF(K282=Organisatie!$E$20,1,0)</f>
        <v>0</v>
      </c>
      <c r="M282" s="156">
        <f>IF(K282=Organisatie!$D$21,1,0)</f>
        <v>0</v>
      </c>
      <c r="N282" s="156">
        <f>IF(K282=Organisatie!$D$22,1,0)</f>
        <v>0</v>
      </c>
      <c r="O282" s="156">
        <f>IF(K282=Organisatie!$D$23,1,0)</f>
        <v>0</v>
      </c>
      <c r="P282" s="156">
        <f t="shared" si="91"/>
        <v>0</v>
      </c>
      <c r="Q282" s="157">
        <f t="shared" si="92"/>
        <v>0</v>
      </c>
      <c r="R282" s="152">
        <f t="shared" si="93"/>
        <v>0</v>
      </c>
      <c r="S282" s="127"/>
      <c r="T282" s="153">
        <f t="shared" si="94"/>
        <v>0</v>
      </c>
      <c r="U282" s="154">
        <f t="shared" si="95"/>
        <v>0</v>
      </c>
      <c r="V282" s="155"/>
      <c r="W282" s="50">
        <f t="shared" si="77"/>
        <v>0</v>
      </c>
      <c r="X282" s="50">
        <f t="shared" si="78"/>
        <v>0</v>
      </c>
      <c r="Y282" s="31"/>
      <c r="Z282" s="22"/>
      <c r="AA282" s="37"/>
      <c r="AB282" s="31"/>
      <c r="AC282" s="50">
        <f t="shared" si="79"/>
        <v>0</v>
      </c>
      <c r="AD282" s="50">
        <f t="shared" si="80"/>
        <v>0</v>
      </c>
      <c r="AE282" s="50">
        <f t="shared" si="81"/>
        <v>0</v>
      </c>
      <c r="AF282" s="50">
        <f t="shared" si="82"/>
        <v>0</v>
      </c>
      <c r="AG282" s="50">
        <f t="shared" si="83"/>
        <v>0</v>
      </c>
      <c r="AH282" s="50">
        <f t="shared" si="84"/>
        <v>0</v>
      </c>
      <c r="AI282" s="50">
        <f t="shared" si="85"/>
        <v>0</v>
      </c>
      <c r="AJ282" s="50">
        <f t="shared" si="86"/>
        <v>0</v>
      </c>
      <c r="AK282" s="51">
        <f t="shared" si="87"/>
        <v>0</v>
      </c>
      <c r="AL282" s="37" t="str">
        <f t="shared" si="88"/>
        <v>Er ontbreken nog enkele gegevens!</v>
      </c>
      <c r="AM282" s="11"/>
      <c r="AN282" s="98">
        <f t="shared" si="89"/>
        <v>0</v>
      </c>
      <c r="AV282" s="20">
        <f t="shared" si="90"/>
        <v>0</v>
      </c>
      <c r="AW282" s="11"/>
    </row>
    <row r="283" spans="1:49" ht="15.75" customHeight="1" x14ac:dyDescent="0.2">
      <c r="A283" s="45">
        <f>SUM($AV$12:AV283)</f>
        <v>0</v>
      </c>
      <c r="B283" s="119"/>
      <c r="C283" s="52"/>
      <c r="D283" s="52"/>
      <c r="E283" s="52"/>
      <c r="F283" s="90"/>
      <c r="G283" s="89"/>
      <c r="H283" s="89"/>
      <c r="I283" s="89"/>
      <c r="J283" s="91"/>
      <c r="K283" s="92"/>
      <c r="L283" s="156">
        <f>IF(K283=Organisatie!$E$20,1,0)</f>
        <v>0</v>
      </c>
      <c r="M283" s="156">
        <f>IF(K283=Organisatie!$D$21,1,0)</f>
        <v>0</v>
      </c>
      <c r="N283" s="156">
        <f>IF(K283=Organisatie!$D$22,1,0)</f>
        <v>0</v>
      </c>
      <c r="O283" s="156">
        <f>IF(K283=Organisatie!$D$23,1,0)</f>
        <v>0</v>
      </c>
      <c r="P283" s="156">
        <f t="shared" si="91"/>
        <v>0</v>
      </c>
      <c r="Q283" s="157">
        <f t="shared" si="92"/>
        <v>0</v>
      </c>
      <c r="R283" s="152">
        <f t="shared" si="93"/>
        <v>0</v>
      </c>
      <c r="S283" s="127"/>
      <c r="T283" s="153">
        <f t="shared" si="94"/>
        <v>0</v>
      </c>
      <c r="U283" s="154">
        <f t="shared" si="95"/>
        <v>0</v>
      </c>
      <c r="V283" s="155"/>
      <c r="W283" s="50">
        <f t="shared" si="77"/>
        <v>0</v>
      </c>
      <c r="X283" s="50">
        <f t="shared" si="78"/>
        <v>0</v>
      </c>
      <c r="Y283" s="31"/>
      <c r="Z283" s="22"/>
      <c r="AA283" s="37"/>
      <c r="AB283" s="31"/>
      <c r="AC283" s="50">
        <f t="shared" si="79"/>
        <v>0</v>
      </c>
      <c r="AD283" s="50">
        <f t="shared" si="80"/>
        <v>0</v>
      </c>
      <c r="AE283" s="50">
        <f t="shared" si="81"/>
        <v>0</v>
      </c>
      <c r="AF283" s="50">
        <f t="shared" si="82"/>
        <v>0</v>
      </c>
      <c r="AG283" s="50">
        <f t="shared" si="83"/>
        <v>0</v>
      </c>
      <c r="AH283" s="50">
        <f t="shared" si="84"/>
        <v>0</v>
      </c>
      <c r="AI283" s="50">
        <f t="shared" si="85"/>
        <v>0</v>
      </c>
      <c r="AJ283" s="50">
        <f t="shared" si="86"/>
        <v>0</v>
      </c>
      <c r="AK283" s="51">
        <f t="shared" si="87"/>
        <v>0</v>
      </c>
      <c r="AL283" s="37" t="str">
        <f t="shared" si="88"/>
        <v>Er ontbreken nog enkele gegevens!</v>
      </c>
      <c r="AM283" s="11"/>
      <c r="AN283" s="98">
        <f t="shared" si="89"/>
        <v>0</v>
      </c>
      <c r="AV283" s="20">
        <f t="shared" si="90"/>
        <v>0</v>
      </c>
      <c r="AW283" s="11"/>
    </row>
    <row r="284" spans="1:49" ht="15.75" customHeight="1" x14ac:dyDescent="0.2">
      <c r="A284" s="45">
        <f>SUM($AV$12:AV284)</f>
        <v>0</v>
      </c>
      <c r="B284" s="119"/>
      <c r="C284" s="52"/>
      <c r="D284" s="52"/>
      <c r="E284" s="52"/>
      <c r="F284" s="90"/>
      <c r="G284" s="89"/>
      <c r="H284" s="89"/>
      <c r="I284" s="89"/>
      <c r="J284" s="91"/>
      <c r="K284" s="92"/>
      <c r="L284" s="156">
        <f>IF(K284=Organisatie!$E$20,1,0)</f>
        <v>0</v>
      </c>
      <c r="M284" s="156">
        <f>IF(K284=Organisatie!$D$21,1,0)</f>
        <v>0</v>
      </c>
      <c r="N284" s="156">
        <f>IF(K284=Organisatie!$D$22,1,0)</f>
        <v>0</v>
      </c>
      <c r="O284" s="156">
        <f>IF(K284=Organisatie!$D$23,1,0)</f>
        <v>0</v>
      </c>
      <c r="P284" s="156">
        <f t="shared" si="91"/>
        <v>0</v>
      </c>
      <c r="Q284" s="157">
        <f t="shared" si="92"/>
        <v>0</v>
      </c>
      <c r="R284" s="152">
        <f t="shared" si="93"/>
        <v>0</v>
      </c>
      <c r="S284" s="127"/>
      <c r="T284" s="153">
        <f t="shared" si="94"/>
        <v>0</v>
      </c>
      <c r="U284" s="154">
        <f t="shared" si="95"/>
        <v>0</v>
      </c>
      <c r="V284" s="155"/>
      <c r="W284" s="50">
        <f t="shared" si="77"/>
        <v>0</v>
      </c>
      <c r="X284" s="50">
        <f t="shared" si="78"/>
        <v>0</v>
      </c>
      <c r="Y284" s="31"/>
      <c r="Z284" s="22"/>
      <c r="AA284" s="37"/>
      <c r="AB284" s="31"/>
      <c r="AC284" s="50">
        <f t="shared" si="79"/>
        <v>0</v>
      </c>
      <c r="AD284" s="50">
        <f t="shared" si="80"/>
        <v>0</v>
      </c>
      <c r="AE284" s="50">
        <f t="shared" si="81"/>
        <v>0</v>
      </c>
      <c r="AF284" s="50">
        <f t="shared" si="82"/>
        <v>0</v>
      </c>
      <c r="AG284" s="50">
        <f t="shared" si="83"/>
        <v>0</v>
      </c>
      <c r="AH284" s="50">
        <f t="shared" si="84"/>
        <v>0</v>
      </c>
      <c r="AI284" s="50">
        <f t="shared" si="85"/>
        <v>0</v>
      </c>
      <c r="AJ284" s="50">
        <f t="shared" si="86"/>
        <v>0</v>
      </c>
      <c r="AK284" s="51">
        <f t="shared" si="87"/>
        <v>0</v>
      </c>
      <c r="AL284" s="37" t="str">
        <f t="shared" si="88"/>
        <v>Er ontbreken nog enkele gegevens!</v>
      </c>
      <c r="AM284" s="11"/>
      <c r="AN284" s="98">
        <f t="shared" si="89"/>
        <v>0</v>
      </c>
      <c r="AV284" s="20">
        <f t="shared" si="90"/>
        <v>0</v>
      </c>
      <c r="AW284" s="11"/>
    </row>
    <row r="285" spans="1:49" ht="15.75" customHeight="1" x14ac:dyDescent="0.2">
      <c r="A285" s="45">
        <f>SUM($AV$12:AV285)</f>
        <v>0</v>
      </c>
      <c r="B285" s="119"/>
      <c r="C285" s="52"/>
      <c r="D285" s="52"/>
      <c r="E285" s="52"/>
      <c r="F285" s="90"/>
      <c r="G285" s="89"/>
      <c r="H285" s="89"/>
      <c r="I285" s="89"/>
      <c r="J285" s="91"/>
      <c r="K285" s="92"/>
      <c r="L285" s="156">
        <f>IF(K285=Organisatie!$E$20,1,0)</f>
        <v>0</v>
      </c>
      <c r="M285" s="156">
        <f>IF(K285=Organisatie!$D$21,1,0)</f>
        <v>0</v>
      </c>
      <c r="N285" s="156">
        <f>IF(K285=Organisatie!$D$22,1,0)</f>
        <v>0</v>
      </c>
      <c r="O285" s="156">
        <f>IF(K285=Organisatie!$D$23,1,0)</f>
        <v>0</v>
      </c>
      <c r="P285" s="156">
        <f t="shared" si="91"/>
        <v>0</v>
      </c>
      <c r="Q285" s="157">
        <f t="shared" si="92"/>
        <v>0</v>
      </c>
      <c r="R285" s="152">
        <f t="shared" si="93"/>
        <v>0</v>
      </c>
      <c r="S285" s="127"/>
      <c r="T285" s="153">
        <f t="shared" si="94"/>
        <v>0</v>
      </c>
      <c r="U285" s="154">
        <f t="shared" si="95"/>
        <v>0</v>
      </c>
      <c r="V285" s="155"/>
      <c r="W285" s="50">
        <f t="shared" si="77"/>
        <v>0</v>
      </c>
      <c r="X285" s="50">
        <f t="shared" si="78"/>
        <v>0</v>
      </c>
      <c r="Y285" s="31"/>
      <c r="Z285" s="22"/>
      <c r="AA285" s="37"/>
      <c r="AB285" s="31"/>
      <c r="AC285" s="50">
        <f t="shared" si="79"/>
        <v>0</v>
      </c>
      <c r="AD285" s="50">
        <f t="shared" si="80"/>
        <v>0</v>
      </c>
      <c r="AE285" s="50">
        <f t="shared" si="81"/>
        <v>0</v>
      </c>
      <c r="AF285" s="50">
        <f t="shared" si="82"/>
        <v>0</v>
      </c>
      <c r="AG285" s="50">
        <f t="shared" si="83"/>
        <v>0</v>
      </c>
      <c r="AH285" s="50">
        <f t="shared" si="84"/>
        <v>0</v>
      </c>
      <c r="AI285" s="50">
        <f t="shared" si="85"/>
        <v>0</v>
      </c>
      <c r="AJ285" s="50">
        <f t="shared" si="86"/>
        <v>0</v>
      </c>
      <c r="AK285" s="51">
        <f t="shared" si="87"/>
        <v>0</v>
      </c>
      <c r="AL285" s="37" t="str">
        <f t="shared" si="88"/>
        <v>Er ontbreken nog enkele gegevens!</v>
      </c>
      <c r="AM285" s="11"/>
      <c r="AN285" s="98">
        <f t="shared" si="89"/>
        <v>0</v>
      </c>
      <c r="AV285" s="20">
        <f t="shared" si="90"/>
        <v>0</v>
      </c>
      <c r="AW285" s="11"/>
    </row>
    <row r="286" spans="1:49" ht="15.75" customHeight="1" x14ac:dyDescent="0.2">
      <c r="A286" s="45">
        <f>SUM($AV$12:AV286)</f>
        <v>0</v>
      </c>
      <c r="B286" s="119"/>
      <c r="C286" s="52"/>
      <c r="D286" s="52"/>
      <c r="E286" s="52"/>
      <c r="F286" s="90"/>
      <c r="G286" s="89"/>
      <c r="H286" s="89"/>
      <c r="I286" s="89"/>
      <c r="J286" s="91"/>
      <c r="K286" s="92"/>
      <c r="L286" s="156">
        <f>IF(K286=Organisatie!$E$20,1,0)</f>
        <v>0</v>
      </c>
      <c r="M286" s="156">
        <f>IF(K286=Organisatie!$D$21,1,0)</f>
        <v>0</v>
      </c>
      <c r="N286" s="156">
        <f>IF(K286=Organisatie!$D$22,1,0)</f>
        <v>0</v>
      </c>
      <c r="O286" s="156">
        <f>IF(K286=Organisatie!$D$23,1,0)</f>
        <v>0</v>
      </c>
      <c r="P286" s="156">
        <f t="shared" si="91"/>
        <v>0</v>
      </c>
      <c r="Q286" s="157">
        <f t="shared" si="92"/>
        <v>0</v>
      </c>
      <c r="R286" s="152">
        <f t="shared" si="93"/>
        <v>0</v>
      </c>
      <c r="S286" s="127"/>
      <c r="T286" s="153">
        <f t="shared" si="94"/>
        <v>0</v>
      </c>
      <c r="U286" s="154">
        <f t="shared" si="95"/>
        <v>0</v>
      </c>
      <c r="V286" s="155"/>
      <c r="W286" s="50">
        <f t="shared" si="77"/>
        <v>0</v>
      </c>
      <c r="X286" s="50">
        <f t="shared" si="78"/>
        <v>0</v>
      </c>
      <c r="Y286" s="31"/>
      <c r="Z286" s="22"/>
      <c r="AA286" s="37"/>
      <c r="AB286" s="31"/>
      <c r="AC286" s="50">
        <f t="shared" si="79"/>
        <v>0</v>
      </c>
      <c r="AD286" s="50">
        <f t="shared" si="80"/>
        <v>0</v>
      </c>
      <c r="AE286" s="50">
        <f t="shared" si="81"/>
        <v>0</v>
      </c>
      <c r="AF286" s="50">
        <f t="shared" si="82"/>
        <v>0</v>
      </c>
      <c r="AG286" s="50">
        <f t="shared" si="83"/>
        <v>0</v>
      </c>
      <c r="AH286" s="50">
        <f t="shared" si="84"/>
        <v>0</v>
      </c>
      <c r="AI286" s="50">
        <f t="shared" si="85"/>
        <v>0</v>
      </c>
      <c r="AJ286" s="50">
        <f t="shared" si="86"/>
        <v>0</v>
      </c>
      <c r="AK286" s="51">
        <f t="shared" si="87"/>
        <v>0</v>
      </c>
      <c r="AL286" s="37" t="str">
        <f t="shared" si="88"/>
        <v>Er ontbreken nog enkele gegevens!</v>
      </c>
      <c r="AM286" s="11"/>
      <c r="AN286" s="98">
        <f t="shared" si="89"/>
        <v>0</v>
      </c>
      <c r="AV286" s="20">
        <f t="shared" si="90"/>
        <v>0</v>
      </c>
      <c r="AW286" s="11"/>
    </row>
    <row r="287" spans="1:49" ht="15.75" customHeight="1" x14ac:dyDescent="0.2">
      <c r="A287" s="45">
        <f>SUM($AV$12:AV287)</f>
        <v>0</v>
      </c>
      <c r="B287" s="119"/>
      <c r="C287" s="52"/>
      <c r="D287" s="52"/>
      <c r="E287" s="52"/>
      <c r="F287" s="90"/>
      <c r="G287" s="89"/>
      <c r="H287" s="89"/>
      <c r="I287" s="89"/>
      <c r="J287" s="91"/>
      <c r="K287" s="92"/>
      <c r="L287" s="156">
        <f>IF(K287=Organisatie!$E$20,1,0)</f>
        <v>0</v>
      </c>
      <c r="M287" s="156">
        <f>IF(K287=Organisatie!$D$21,1,0)</f>
        <v>0</v>
      </c>
      <c r="N287" s="156">
        <f>IF(K287=Organisatie!$D$22,1,0)</f>
        <v>0</v>
      </c>
      <c r="O287" s="156">
        <f>IF(K287=Organisatie!$D$23,1,0)</f>
        <v>0</v>
      </c>
      <c r="P287" s="156">
        <f t="shared" si="91"/>
        <v>0</v>
      </c>
      <c r="Q287" s="157">
        <f t="shared" si="92"/>
        <v>0</v>
      </c>
      <c r="R287" s="152">
        <f t="shared" si="93"/>
        <v>0</v>
      </c>
      <c r="S287" s="127"/>
      <c r="T287" s="153">
        <f t="shared" si="94"/>
        <v>0</v>
      </c>
      <c r="U287" s="154">
        <f t="shared" si="95"/>
        <v>0</v>
      </c>
      <c r="V287" s="155"/>
      <c r="W287" s="50">
        <f t="shared" si="77"/>
        <v>0</v>
      </c>
      <c r="X287" s="50">
        <f t="shared" si="78"/>
        <v>0</v>
      </c>
      <c r="Y287" s="31"/>
      <c r="Z287" s="22"/>
      <c r="AA287" s="37"/>
      <c r="AB287" s="31"/>
      <c r="AC287" s="50">
        <f t="shared" si="79"/>
        <v>0</v>
      </c>
      <c r="AD287" s="50">
        <f t="shared" si="80"/>
        <v>0</v>
      </c>
      <c r="AE287" s="50">
        <f t="shared" si="81"/>
        <v>0</v>
      </c>
      <c r="AF287" s="50">
        <f t="shared" si="82"/>
        <v>0</v>
      </c>
      <c r="AG287" s="50">
        <f t="shared" si="83"/>
        <v>0</v>
      </c>
      <c r="AH287" s="50">
        <f t="shared" si="84"/>
        <v>0</v>
      </c>
      <c r="AI287" s="50">
        <f t="shared" si="85"/>
        <v>0</v>
      </c>
      <c r="AJ287" s="50">
        <f t="shared" si="86"/>
        <v>0</v>
      </c>
      <c r="AK287" s="51">
        <f t="shared" si="87"/>
        <v>0</v>
      </c>
      <c r="AL287" s="37" t="str">
        <f t="shared" si="88"/>
        <v>Er ontbreken nog enkele gegevens!</v>
      </c>
      <c r="AM287" s="11"/>
      <c r="AN287" s="98">
        <f t="shared" si="89"/>
        <v>0</v>
      </c>
      <c r="AV287" s="20">
        <f t="shared" si="90"/>
        <v>0</v>
      </c>
      <c r="AW287" s="11"/>
    </row>
    <row r="288" spans="1:49" ht="15.75" customHeight="1" x14ac:dyDescent="0.2">
      <c r="A288" s="45">
        <f>SUM($AV$12:AV288)</f>
        <v>0</v>
      </c>
      <c r="B288" s="119"/>
      <c r="C288" s="52"/>
      <c r="D288" s="52"/>
      <c r="E288" s="52"/>
      <c r="F288" s="90"/>
      <c r="G288" s="89"/>
      <c r="H288" s="89"/>
      <c r="I288" s="89"/>
      <c r="J288" s="91"/>
      <c r="K288" s="92"/>
      <c r="L288" s="156">
        <f>IF(K288=Organisatie!$E$20,1,0)</f>
        <v>0</v>
      </c>
      <c r="M288" s="156">
        <f>IF(K288=Organisatie!$D$21,1,0)</f>
        <v>0</v>
      </c>
      <c r="N288" s="156">
        <f>IF(K288=Organisatie!$D$22,1,0)</f>
        <v>0</v>
      </c>
      <c r="O288" s="156">
        <f>IF(K288=Organisatie!$D$23,1,0)</f>
        <v>0</v>
      </c>
      <c r="P288" s="156">
        <f t="shared" si="91"/>
        <v>0</v>
      </c>
      <c r="Q288" s="157">
        <f t="shared" si="92"/>
        <v>0</v>
      </c>
      <c r="R288" s="152">
        <f t="shared" si="93"/>
        <v>0</v>
      </c>
      <c r="S288" s="127"/>
      <c r="T288" s="153">
        <f t="shared" si="94"/>
        <v>0</v>
      </c>
      <c r="U288" s="154">
        <f t="shared" si="95"/>
        <v>0</v>
      </c>
      <c r="V288" s="155"/>
      <c r="W288" s="50">
        <f t="shared" si="77"/>
        <v>0</v>
      </c>
      <c r="X288" s="50">
        <f t="shared" si="78"/>
        <v>0</v>
      </c>
      <c r="Y288" s="31"/>
      <c r="Z288" s="22"/>
      <c r="AA288" s="37"/>
      <c r="AB288" s="31"/>
      <c r="AC288" s="50">
        <f t="shared" si="79"/>
        <v>0</v>
      </c>
      <c r="AD288" s="50">
        <f t="shared" si="80"/>
        <v>0</v>
      </c>
      <c r="AE288" s="50">
        <f t="shared" si="81"/>
        <v>0</v>
      </c>
      <c r="AF288" s="50">
        <f t="shared" si="82"/>
        <v>0</v>
      </c>
      <c r="AG288" s="50">
        <f t="shared" si="83"/>
        <v>0</v>
      </c>
      <c r="AH288" s="50">
        <f t="shared" si="84"/>
        <v>0</v>
      </c>
      <c r="AI288" s="50">
        <f t="shared" si="85"/>
        <v>0</v>
      </c>
      <c r="AJ288" s="50">
        <f t="shared" si="86"/>
        <v>0</v>
      </c>
      <c r="AK288" s="51">
        <f t="shared" si="87"/>
        <v>0</v>
      </c>
      <c r="AL288" s="37" t="str">
        <f t="shared" si="88"/>
        <v>Er ontbreken nog enkele gegevens!</v>
      </c>
      <c r="AM288" s="11"/>
      <c r="AN288" s="98">
        <f t="shared" si="89"/>
        <v>0</v>
      </c>
      <c r="AV288" s="20">
        <f t="shared" si="90"/>
        <v>0</v>
      </c>
      <c r="AW288" s="11"/>
    </row>
    <row r="289" spans="1:49" ht="15.75" customHeight="1" x14ac:dyDescent="0.2">
      <c r="A289" s="45">
        <f>SUM($AV$12:AV289)</f>
        <v>0</v>
      </c>
      <c r="B289" s="119"/>
      <c r="C289" s="52"/>
      <c r="D289" s="52"/>
      <c r="E289" s="52"/>
      <c r="F289" s="90"/>
      <c r="G289" s="89"/>
      <c r="H289" s="89"/>
      <c r="I289" s="89"/>
      <c r="J289" s="91"/>
      <c r="K289" s="92"/>
      <c r="L289" s="156">
        <f>IF(K289=Organisatie!$E$20,1,0)</f>
        <v>0</v>
      </c>
      <c r="M289" s="156">
        <f>IF(K289=Organisatie!$D$21,1,0)</f>
        <v>0</v>
      </c>
      <c r="N289" s="156">
        <f>IF(K289=Organisatie!$D$22,1,0)</f>
        <v>0</v>
      </c>
      <c r="O289" s="156">
        <f>IF(K289=Organisatie!$D$23,1,0)</f>
        <v>0</v>
      </c>
      <c r="P289" s="156">
        <f t="shared" si="91"/>
        <v>0</v>
      </c>
      <c r="Q289" s="157">
        <f t="shared" si="92"/>
        <v>0</v>
      </c>
      <c r="R289" s="152">
        <f t="shared" si="93"/>
        <v>0</v>
      </c>
      <c r="S289" s="127"/>
      <c r="T289" s="153">
        <f t="shared" si="94"/>
        <v>0</v>
      </c>
      <c r="U289" s="154">
        <f t="shared" si="95"/>
        <v>0</v>
      </c>
      <c r="V289" s="155"/>
      <c r="W289" s="50">
        <f t="shared" si="77"/>
        <v>0</v>
      </c>
      <c r="X289" s="50">
        <f t="shared" si="78"/>
        <v>0</v>
      </c>
      <c r="Y289" s="31"/>
      <c r="Z289" s="22"/>
      <c r="AA289" s="37"/>
      <c r="AB289" s="31"/>
      <c r="AC289" s="50">
        <f t="shared" si="79"/>
        <v>0</v>
      </c>
      <c r="AD289" s="50">
        <f t="shared" si="80"/>
        <v>0</v>
      </c>
      <c r="AE289" s="50">
        <f t="shared" si="81"/>
        <v>0</v>
      </c>
      <c r="AF289" s="50">
        <f t="shared" si="82"/>
        <v>0</v>
      </c>
      <c r="AG289" s="50">
        <f t="shared" si="83"/>
        <v>0</v>
      </c>
      <c r="AH289" s="50">
        <f t="shared" si="84"/>
        <v>0</v>
      </c>
      <c r="AI289" s="50">
        <f t="shared" si="85"/>
        <v>0</v>
      </c>
      <c r="AJ289" s="50">
        <f t="shared" si="86"/>
        <v>0</v>
      </c>
      <c r="AK289" s="51">
        <f t="shared" si="87"/>
        <v>0</v>
      </c>
      <c r="AL289" s="37" t="str">
        <f t="shared" si="88"/>
        <v>Er ontbreken nog enkele gegevens!</v>
      </c>
      <c r="AM289" s="11"/>
      <c r="AN289" s="98">
        <f t="shared" si="89"/>
        <v>0</v>
      </c>
      <c r="AV289" s="20">
        <f t="shared" si="90"/>
        <v>0</v>
      </c>
      <c r="AW289" s="11"/>
    </row>
    <row r="290" spans="1:49" ht="15.75" customHeight="1" x14ac:dyDescent="0.2">
      <c r="A290" s="45">
        <f>SUM($AV$12:AV290)</f>
        <v>0</v>
      </c>
      <c r="B290" s="119"/>
      <c r="C290" s="52"/>
      <c r="D290" s="52"/>
      <c r="E290" s="52"/>
      <c r="F290" s="90"/>
      <c r="G290" s="89"/>
      <c r="H290" s="89"/>
      <c r="I290" s="89"/>
      <c r="J290" s="91"/>
      <c r="K290" s="92"/>
      <c r="L290" s="156">
        <f>IF(K290=Organisatie!$E$20,1,0)</f>
        <v>0</v>
      </c>
      <c r="M290" s="156">
        <f>IF(K290=Organisatie!$D$21,1,0)</f>
        <v>0</v>
      </c>
      <c r="N290" s="156">
        <f>IF(K290=Organisatie!$D$22,1,0)</f>
        <v>0</v>
      </c>
      <c r="O290" s="156">
        <f>IF(K290=Organisatie!$D$23,1,0)</f>
        <v>0</v>
      </c>
      <c r="P290" s="156">
        <f t="shared" si="91"/>
        <v>0</v>
      </c>
      <c r="Q290" s="157">
        <f t="shared" si="92"/>
        <v>0</v>
      </c>
      <c r="R290" s="152">
        <f t="shared" si="93"/>
        <v>0</v>
      </c>
      <c r="S290" s="127"/>
      <c r="T290" s="153">
        <f t="shared" si="94"/>
        <v>0</v>
      </c>
      <c r="U290" s="154">
        <f t="shared" si="95"/>
        <v>0</v>
      </c>
      <c r="V290" s="155"/>
      <c r="W290" s="50">
        <f t="shared" si="77"/>
        <v>0</v>
      </c>
      <c r="X290" s="50">
        <f t="shared" si="78"/>
        <v>0</v>
      </c>
      <c r="Y290" s="31"/>
      <c r="Z290" s="22"/>
      <c r="AA290" s="37"/>
      <c r="AB290" s="31"/>
      <c r="AC290" s="50">
        <f t="shared" si="79"/>
        <v>0</v>
      </c>
      <c r="AD290" s="50">
        <f t="shared" si="80"/>
        <v>0</v>
      </c>
      <c r="AE290" s="50">
        <f t="shared" si="81"/>
        <v>0</v>
      </c>
      <c r="AF290" s="50">
        <f t="shared" si="82"/>
        <v>0</v>
      </c>
      <c r="AG290" s="50">
        <f t="shared" si="83"/>
        <v>0</v>
      </c>
      <c r="AH290" s="50">
        <f t="shared" si="84"/>
        <v>0</v>
      </c>
      <c r="AI290" s="50">
        <f t="shared" si="85"/>
        <v>0</v>
      </c>
      <c r="AJ290" s="50">
        <f t="shared" si="86"/>
        <v>0</v>
      </c>
      <c r="AK290" s="51">
        <f t="shared" si="87"/>
        <v>0</v>
      </c>
      <c r="AL290" s="37" t="str">
        <f t="shared" si="88"/>
        <v>Er ontbreken nog enkele gegevens!</v>
      </c>
      <c r="AM290" s="11"/>
      <c r="AN290" s="98">
        <f t="shared" si="89"/>
        <v>0</v>
      </c>
      <c r="AV290" s="20">
        <f t="shared" si="90"/>
        <v>0</v>
      </c>
      <c r="AW290" s="11"/>
    </row>
    <row r="291" spans="1:49" ht="15.75" customHeight="1" x14ac:dyDescent="0.2">
      <c r="A291" s="45">
        <f>SUM($AV$12:AV291)</f>
        <v>0</v>
      </c>
      <c r="B291" s="119"/>
      <c r="C291" s="52"/>
      <c r="D291" s="52"/>
      <c r="E291" s="52"/>
      <c r="F291" s="90"/>
      <c r="G291" s="89"/>
      <c r="H291" s="89"/>
      <c r="I291" s="89"/>
      <c r="J291" s="91"/>
      <c r="K291" s="92"/>
      <c r="L291" s="156">
        <f>IF(K291=Organisatie!$E$20,1,0)</f>
        <v>0</v>
      </c>
      <c r="M291" s="156">
        <f>IF(K291=Organisatie!$D$21,1,0)</f>
        <v>0</v>
      </c>
      <c r="N291" s="156">
        <f>IF(K291=Organisatie!$D$22,1,0)</f>
        <v>0</v>
      </c>
      <c r="O291" s="156">
        <f>IF(K291=Organisatie!$D$23,1,0)</f>
        <v>0</v>
      </c>
      <c r="P291" s="156">
        <f t="shared" si="91"/>
        <v>0</v>
      </c>
      <c r="Q291" s="157">
        <f t="shared" si="92"/>
        <v>0</v>
      </c>
      <c r="R291" s="152">
        <f t="shared" si="93"/>
        <v>0</v>
      </c>
      <c r="S291" s="127"/>
      <c r="T291" s="153">
        <f t="shared" si="94"/>
        <v>0</v>
      </c>
      <c r="U291" s="154">
        <f t="shared" si="95"/>
        <v>0</v>
      </c>
      <c r="V291" s="155"/>
      <c r="W291" s="50">
        <f t="shared" si="77"/>
        <v>0</v>
      </c>
      <c r="X291" s="50">
        <f t="shared" si="78"/>
        <v>0</v>
      </c>
      <c r="Y291" s="31"/>
      <c r="Z291" s="22"/>
      <c r="AA291" s="37"/>
      <c r="AB291" s="31"/>
      <c r="AC291" s="50">
        <f t="shared" si="79"/>
        <v>0</v>
      </c>
      <c r="AD291" s="50">
        <f t="shared" si="80"/>
        <v>0</v>
      </c>
      <c r="AE291" s="50">
        <f t="shared" si="81"/>
        <v>0</v>
      </c>
      <c r="AF291" s="50">
        <f t="shared" si="82"/>
        <v>0</v>
      </c>
      <c r="AG291" s="50">
        <f t="shared" si="83"/>
        <v>0</v>
      </c>
      <c r="AH291" s="50">
        <f t="shared" si="84"/>
        <v>0</v>
      </c>
      <c r="AI291" s="50">
        <f t="shared" si="85"/>
        <v>0</v>
      </c>
      <c r="AJ291" s="50">
        <f t="shared" si="86"/>
        <v>0</v>
      </c>
      <c r="AK291" s="51">
        <f t="shared" si="87"/>
        <v>0</v>
      </c>
      <c r="AL291" s="37" t="str">
        <f t="shared" si="88"/>
        <v>Er ontbreken nog enkele gegevens!</v>
      </c>
      <c r="AM291" s="11"/>
      <c r="AN291" s="98">
        <f t="shared" si="89"/>
        <v>0</v>
      </c>
      <c r="AV291" s="20">
        <f t="shared" si="90"/>
        <v>0</v>
      </c>
      <c r="AW291" s="11"/>
    </row>
    <row r="292" spans="1:49" ht="15.75" customHeight="1" x14ac:dyDescent="0.2">
      <c r="A292" s="45">
        <f>SUM($AV$12:AV292)</f>
        <v>0</v>
      </c>
      <c r="B292" s="119"/>
      <c r="C292" s="52"/>
      <c r="D292" s="52"/>
      <c r="E292" s="52"/>
      <c r="F292" s="90"/>
      <c r="G292" s="89"/>
      <c r="H292" s="89"/>
      <c r="I292" s="89"/>
      <c r="J292" s="91"/>
      <c r="K292" s="92"/>
      <c r="L292" s="156">
        <f>IF(K292=Organisatie!$E$20,1,0)</f>
        <v>0</v>
      </c>
      <c r="M292" s="156">
        <f>IF(K292=Organisatie!$D$21,1,0)</f>
        <v>0</v>
      </c>
      <c r="N292" s="156">
        <f>IF(K292=Organisatie!$D$22,1,0)</f>
        <v>0</v>
      </c>
      <c r="O292" s="156">
        <f>IF(K292=Organisatie!$D$23,1,0)</f>
        <v>0</v>
      </c>
      <c r="P292" s="156">
        <f t="shared" si="91"/>
        <v>0</v>
      </c>
      <c r="Q292" s="157">
        <f t="shared" si="92"/>
        <v>0</v>
      </c>
      <c r="R292" s="152">
        <f t="shared" si="93"/>
        <v>0</v>
      </c>
      <c r="S292" s="127"/>
      <c r="T292" s="153">
        <f t="shared" si="94"/>
        <v>0</v>
      </c>
      <c r="U292" s="154">
        <f t="shared" si="95"/>
        <v>0</v>
      </c>
      <c r="V292" s="155"/>
      <c r="W292" s="50">
        <f t="shared" si="77"/>
        <v>0</v>
      </c>
      <c r="X292" s="50">
        <f t="shared" si="78"/>
        <v>0</v>
      </c>
      <c r="Y292" s="31"/>
      <c r="Z292" s="22"/>
      <c r="AA292" s="37"/>
      <c r="AB292" s="31"/>
      <c r="AC292" s="50">
        <f t="shared" si="79"/>
        <v>0</v>
      </c>
      <c r="AD292" s="50">
        <f t="shared" si="80"/>
        <v>0</v>
      </c>
      <c r="AE292" s="50">
        <f t="shared" si="81"/>
        <v>0</v>
      </c>
      <c r="AF292" s="50">
        <f t="shared" si="82"/>
        <v>0</v>
      </c>
      <c r="AG292" s="50">
        <f t="shared" si="83"/>
        <v>0</v>
      </c>
      <c r="AH292" s="50">
        <f t="shared" si="84"/>
        <v>0</v>
      </c>
      <c r="AI292" s="50">
        <f t="shared" si="85"/>
        <v>0</v>
      </c>
      <c r="AJ292" s="50">
        <f t="shared" si="86"/>
        <v>0</v>
      </c>
      <c r="AK292" s="51">
        <f t="shared" si="87"/>
        <v>0</v>
      </c>
      <c r="AL292" s="37" t="str">
        <f t="shared" si="88"/>
        <v>Er ontbreken nog enkele gegevens!</v>
      </c>
      <c r="AM292" s="11"/>
      <c r="AN292" s="98">
        <f t="shared" si="89"/>
        <v>0</v>
      </c>
      <c r="AV292" s="20">
        <f t="shared" si="90"/>
        <v>0</v>
      </c>
      <c r="AW292" s="11"/>
    </row>
    <row r="293" spans="1:49" ht="15.75" customHeight="1" x14ac:dyDescent="0.2">
      <c r="A293" s="45">
        <f>SUM($AV$12:AV293)</f>
        <v>0</v>
      </c>
      <c r="B293" s="119"/>
      <c r="C293" s="52"/>
      <c r="D293" s="52"/>
      <c r="E293" s="52"/>
      <c r="F293" s="90"/>
      <c r="G293" s="89"/>
      <c r="H293" s="89"/>
      <c r="I293" s="89"/>
      <c r="J293" s="91"/>
      <c r="K293" s="92"/>
      <c r="L293" s="156">
        <f>IF(K293=Organisatie!$E$20,1,0)</f>
        <v>0</v>
      </c>
      <c r="M293" s="156">
        <f>IF(K293=Organisatie!$D$21,1,0)</f>
        <v>0</v>
      </c>
      <c r="N293" s="156">
        <f>IF(K293=Organisatie!$D$22,1,0)</f>
        <v>0</v>
      </c>
      <c r="O293" s="156">
        <f>IF(K293=Organisatie!$D$23,1,0)</f>
        <v>0</v>
      </c>
      <c r="P293" s="156">
        <f t="shared" si="91"/>
        <v>0</v>
      </c>
      <c r="Q293" s="157">
        <f t="shared" si="92"/>
        <v>0</v>
      </c>
      <c r="R293" s="152">
        <f t="shared" si="93"/>
        <v>0</v>
      </c>
      <c r="S293" s="127"/>
      <c r="T293" s="153">
        <f t="shared" si="94"/>
        <v>0</v>
      </c>
      <c r="U293" s="154">
        <f t="shared" si="95"/>
        <v>0</v>
      </c>
      <c r="V293" s="155"/>
      <c r="W293" s="50">
        <f t="shared" si="77"/>
        <v>0</v>
      </c>
      <c r="X293" s="50">
        <f t="shared" si="78"/>
        <v>0</v>
      </c>
      <c r="Y293" s="31"/>
      <c r="Z293" s="22"/>
      <c r="AA293" s="37"/>
      <c r="AB293" s="31"/>
      <c r="AC293" s="50">
        <f t="shared" si="79"/>
        <v>0</v>
      </c>
      <c r="AD293" s="50">
        <f t="shared" si="80"/>
        <v>0</v>
      </c>
      <c r="AE293" s="50">
        <f t="shared" si="81"/>
        <v>0</v>
      </c>
      <c r="AF293" s="50">
        <f t="shared" si="82"/>
        <v>0</v>
      </c>
      <c r="AG293" s="50">
        <f t="shared" si="83"/>
        <v>0</v>
      </c>
      <c r="AH293" s="50">
        <f t="shared" si="84"/>
        <v>0</v>
      </c>
      <c r="AI293" s="50">
        <f t="shared" si="85"/>
        <v>0</v>
      </c>
      <c r="AJ293" s="50">
        <f t="shared" si="86"/>
        <v>0</v>
      </c>
      <c r="AK293" s="51">
        <f t="shared" si="87"/>
        <v>0</v>
      </c>
      <c r="AL293" s="37" t="str">
        <f t="shared" si="88"/>
        <v>Er ontbreken nog enkele gegevens!</v>
      </c>
      <c r="AM293" s="11"/>
      <c r="AN293" s="98">
        <f t="shared" si="89"/>
        <v>0</v>
      </c>
      <c r="AV293" s="20">
        <f t="shared" si="90"/>
        <v>0</v>
      </c>
      <c r="AW293" s="11"/>
    </row>
    <row r="294" spans="1:49" ht="15.75" customHeight="1" x14ac:dyDescent="0.2">
      <c r="A294" s="45">
        <f>SUM($AV$12:AV294)</f>
        <v>0</v>
      </c>
      <c r="B294" s="119"/>
      <c r="C294" s="52"/>
      <c r="D294" s="52"/>
      <c r="E294" s="52"/>
      <c r="F294" s="90"/>
      <c r="G294" s="89"/>
      <c r="H294" s="89"/>
      <c r="I294" s="89"/>
      <c r="J294" s="91"/>
      <c r="K294" s="92"/>
      <c r="L294" s="156">
        <f>IF(K294=Organisatie!$E$20,1,0)</f>
        <v>0</v>
      </c>
      <c r="M294" s="156">
        <f>IF(K294=Organisatie!$D$21,1,0)</f>
        <v>0</v>
      </c>
      <c r="N294" s="156">
        <f>IF(K294=Organisatie!$D$22,1,0)</f>
        <v>0</v>
      </c>
      <c r="O294" s="156">
        <f>IF(K294=Organisatie!$D$23,1,0)</f>
        <v>0</v>
      </c>
      <c r="P294" s="156">
        <f t="shared" si="91"/>
        <v>0</v>
      </c>
      <c r="Q294" s="157">
        <f t="shared" si="92"/>
        <v>0</v>
      </c>
      <c r="R294" s="152">
        <f t="shared" si="93"/>
        <v>0</v>
      </c>
      <c r="S294" s="127"/>
      <c r="T294" s="153">
        <f t="shared" si="94"/>
        <v>0</v>
      </c>
      <c r="U294" s="154">
        <f t="shared" si="95"/>
        <v>0</v>
      </c>
      <c r="V294" s="155"/>
      <c r="W294" s="50">
        <f t="shared" si="77"/>
        <v>0</v>
      </c>
      <c r="X294" s="50">
        <f t="shared" si="78"/>
        <v>0</v>
      </c>
      <c r="Y294" s="31"/>
      <c r="Z294" s="22"/>
      <c r="AA294" s="37"/>
      <c r="AB294" s="31"/>
      <c r="AC294" s="50">
        <f t="shared" si="79"/>
        <v>0</v>
      </c>
      <c r="AD294" s="50">
        <f t="shared" si="80"/>
        <v>0</v>
      </c>
      <c r="AE294" s="50">
        <f t="shared" si="81"/>
        <v>0</v>
      </c>
      <c r="AF294" s="50">
        <f t="shared" si="82"/>
        <v>0</v>
      </c>
      <c r="AG294" s="50">
        <f t="shared" si="83"/>
        <v>0</v>
      </c>
      <c r="AH294" s="50">
        <f t="shared" si="84"/>
        <v>0</v>
      </c>
      <c r="AI294" s="50">
        <f t="shared" si="85"/>
        <v>0</v>
      </c>
      <c r="AJ294" s="50">
        <f t="shared" si="86"/>
        <v>0</v>
      </c>
      <c r="AK294" s="51">
        <f t="shared" si="87"/>
        <v>0</v>
      </c>
      <c r="AL294" s="37" t="str">
        <f t="shared" si="88"/>
        <v>Er ontbreken nog enkele gegevens!</v>
      </c>
      <c r="AM294" s="11"/>
      <c r="AN294" s="98">
        <f t="shared" si="89"/>
        <v>0</v>
      </c>
      <c r="AV294" s="20">
        <f t="shared" si="90"/>
        <v>0</v>
      </c>
      <c r="AW294" s="11"/>
    </row>
    <row r="295" spans="1:49" ht="15.75" customHeight="1" x14ac:dyDescent="0.2">
      <c r="A295" s="45">
        <f>SUM($AV$12:AV295)</f>
        <v>0</v>
      </c>
      <c r="B295" s="119"/>
      <c r="C295" s="52"/>
      <c r="D295" s="52"/>
      <c r="E295" s="52"/>
      <c r="F295" s="90"/>
      <c r="G295" s="89"/>
      <c r="H295" s="89"/>
      <c r="I295" s="89"/>
      <c r="J295" s="91"/>
      <c r="K295" s="92"/>
      <c r="L295" s="156">
        <f>IF(K295=Organisatie!$E$20,1,0)</f>
        <v>0</v>
      </c>
      <c r="M295" s="156">
        <f>IF(K295=Organisatie!$D$21,1,0)</f>
        <v>0</v>
      </c>
      <c r="N295" s="156">
        <f>IF(K295=Organisatie!$D$22,1,0)</f>
        <v>0</v>
      </c>
      <c r="O295" s="156">
        <f>IF(K295=Organisatie!$D$23,1,0)</f>
        <v>0</v>
      </c>
      <c r="P295" s="156">
        <f t="shared" si="91"/>
        <v>0</v>
      </c>
      <c r="Q295" s="157">
        <f t="shared" si="92"/>
        <v>0</v>
      </c>
      <c r="R295" s="152">
        <f t="shared" si="93"/>
        <v>0</v>
      </c>
      <c r="S295" s="127"/>
      <c r="T295" s="153">
        <f t="shared" si="94"/>
        <v>0</v>
      </c>
      <c r="U295" s="154">
        <f t="shared" si="95"/>
        <v>0</v>
      </c>
      <c r="V295" s="155"/>
      <c r="W295" s="50">
        <f t="shared" si="77"/>
        <v>0</v>
      </c>
      <c r="X295" s="50">
        <f t="shared" si="78"/>
        <v>0</v>
      </c>
      <c r="Y295" s="31"/>
      <c r="Z295" s="22"/>
      <c r="AA295" s="37"/>
      <c r="AB295" s="31"/>
      <c r="AC295" s="50">
        <f t="shared" si="79"/>
        <v>0</v>
      </c>
      <c r="AD295" s="50">
        <f t="shared" si="80"/>
        <v>0</v>
      </c>
      <c r="AE295" s="50">
        <f t="shared" si="81"/>
        <v>0</v>
      </c>
      <c r="AF295" s="50">
        <f t="shared" si="82"/>
        <v>0</v>
      </c>
      <c r="AG295" s="50">
        <f t="shared" si="83"/>
        <v>0</v>
      </c>
      <c r="AH295" s="50">
        <f t="shared" si="84"/>
        <v>0</v>
      </c>
      <c r="AI295" s="50">
        <f t="shared" si="85"/>
        <v>0</v>
      </c>
      <c r="AJ295" s="50">
        <f t="shared" si="86"/>
        <v>0</v>
      </c>
      <c r="AK295" s="51">
        <f t="shared" si="87"/>
        <v>0</v>
      </c>
      <c r="AL295" s="37" t="str">
        <f t="shared" si="88"/>
        <v>Er ontbreken nog enkele gegevens!</v>
      </c>
      <c r="AM295" s="11"/>
      <c r="AN295" s="98">
        <f t="shared" si="89"/>
        <v>0</v>
      </c>
      <c r="AV295" s="20">
        <f t="shared" si="90"/>
        <v>0</v>
      </c>
      <c r="AW295" s="11"/>
    </row>
    <row r="296" spans="1:49" ht="15.75" customHeight="1" x14ac:dyDescent="0.2">
      <c r="A296" s="45">
        <f>SUM($AV$12:AV296)</f>
        <v>0</v>
      </c>
      <c r="B296" s="119"/>
      <c r="C296" s="52"/>
      <c r="D296" s="52"/>
      <c r="E296" s="52"/>
      <c r="F296" s="90"/>
      <c r="G296" s="89"/>
      <c r="H296" s="89"/>
      <c r="I296" s="89"/>
      <c r="J296" s="91"/>
      <c r="K296" s="92"/>
      <c r="L296" s="156">
        <f>IF(K296=Organisatie!$E$20,1,0)</f>
        <v>0</v>
      </c>
      <c r="M296" s="156">
        <f>IF(K296=Organisatie!$D$21,1,0)</f>
        <v>0</v>
      </c>
      <c r="N296" s="156">
        <f>IF(K296=Organisatie!$D$22,1,0)</f>
        <v>0</v>
      </c>
      <c r="O296" s="156">
        <f>IF(K296=Organisatie!$D$23,1,0)</f>
        <v>0</v>
      </c>
      <c r="P296" s="156">
        <f t="shared" si="91"/>
        <v>0</v>
      </c>
      <c r="Q296" s="157">
        <f t="shared" si="92"/>
        <v>0</v>
      </c>
      <c r="R296" s="152">
        <f t="shared" si="93"/>
        <v>0</v>
      </c>
      <c r="S296" s="127"/>
      <c r="T296" s="153">
        <f t="shared" si="94"/>
        <v>0</v>
      </c>
      <c r="U296" s="154">
        <f t="shared" si="95"/>
        <v>0</v>
      </c>
      <c r="V296" s="155"/>
      <c r="W296" s="50">
        <f t="shared" si="77"/>
        <v>0</v>
      </c>
      <c r="X296" s="50">
        <f t="shared" si="78"/>
        <v>0</v>
      </c>
      <c r="Y296" s="31"/>
      <c r="Z296" s="22"/>
      <c r="AA296" s="37"/>
      <c r="AB296" s="31"/>
      <c r="AC296" s="50">
        <f t="shared" si="79"/>
        <v>0</v>
      </c>
      <c r="AD296" s="50">
        <f t="shared" si="80"/>
        <v>0</v>
      </c>
      <c r="AE296" s="50">
        <f t="shared" si="81"/>
        <v>0</v>
      </c>
      <c r="AF296" s="50">
        <f t="shared" si="82"/>
        <v>0</v>
      </c>
      <c r="AG296" s="50">
        <f t="shared" si="83"/>
        <v>0</v>
      </c>
      <c r="AH296" s="50">
        <f t="shared" si="84"/>
        <v>0</v>
      </c>
      <c r="AI296" s="50">
        <f t="shared" si="85"/>
        <v>0</v>
      </c>
      <c r="AJ296" s="50">
        <f t="shared" si="86"/>
        <v>0</v>
      </c>
      <c r="AK296" s="51">
        <f t="shared" si="87"/>
        <v>0</v>
      </c>
      <c r="AL296" s="37" t="str">
        <f t="shared" si="88"/>
        <v>Er ontbreken nog enkele gegevens!</v>
      </c>
      <c r="AM296" s="11"/>
      <c r="AN296" s="98">
        <f t="shared" si="89"/>
        <v>0</v>
      </c>
      <c r="AV296" s="20">
        <f t="shared" si="90"/>
        <v>0</v>
      </c>
      <c r="AW296" s="11"/>
    </row>
    <row r="297" spans="1:49" ht="15.75" customHeight="1" x14ac:dyDescent="0.2">
      <c r="A297" s="45">
        <f>SUM($AV$12:AV297)</f>
        <v>0</v>
      </c>
      <c r="B297" s="119"/>
      <c r="C297" s="52"/>
      <c r="D297" s="52"/>
      <c r="E297" s="52"/>
      <c r="F297" s="90"/>
      <c r="G297" s="89"/>
      <c r="H297" s="89"/>
      <c r="I297" s="89"/>
      <c r="J297" s="91"/>
      <c r="K297" s="92"/>
      <c r="L297" s="156">
        <f>IF(K297=Organisatie!$E$20,1,0)</f>
        <v>0</v>
      </c>
      <c r="M297" s="156">
        <f>IF(K297=Organisatie!$D$21,1,0)</f>
        <v>0</v>
      </c>
      <c r="N297" s="156">
        <f>IF(K297=Organisatie!$D$22,1,0)</f>
        <v>0</v>
      </c>
      <c r="O297" s="156">
        <f>IF(K297=Organisatie!$D$23,1,0)</f>
        <v>0</v>
      </c>
      <c r="P297" s="156">
        <f t="shared" si="91"/>
        <v>0</v>
      </c>
      <c r="Q297" s="157">
        <f t="shared" si="92"/>
        <v>0</v>
      </c>
      <c r="R297" s="152">
        <f t="shared" si="93"/>
        <v>0</v>
      </c>
      <c r="S297" s="127"/>
      <c r="T297" s="153">
        <f t="shared" si="94"/>
        <v>0</v>
      </c>
      <c r="U297" s="154">
        <f t="shared" si="95"/>
        <v>0</v>
      </c>
      <c r="V297" s="155"/>
      <c r="W297" s="50">
        <f t="shared" si="77"/>
        <v>0</v>
      </c>
      <c r="X297" s="50">
        <f t="shared" si="78"/>
        <v>0</v>
      </c>
      <c r="Y297" s="31"/>
      <c r="Z297" s="22"/>
      <c r="AA297" s="37"/>
      <c r="AB297" s="31"/>
      <c r="AC297" s="50">
        <f t="shared" si="79"/>
        <v>0</v>
      </c>
      <c r="AD297" s="50">
        <f t="shared" si="80"/>
        <v>0</v>
      </c>
      <c r="AE297" s="50">
        <f t="shared" si="81"/>
        <v>0</v>
      </c>
      <c r="AF297" s="50">
        <f t="shared" si="82"/>
        <v>0</v>
      </c>
      <c r="AG297" s="50">
        <f t="shared" si="83"/>
        <v>0</v>
      </c>
      <c r="AH297" s="50">
        <f t="shared" si="84"/>
        <v>0</v>
      </c>
      <c r="AI297" s="50">
        <f t="shared" si="85"/>
        <v>0</v>
      </c>
      <c r="AJ297" s="50">
        <f t="shared" si="86"/>
        <v>0</v>
      </c>
      <c r="AK297" s="51">
        <f t="shared" si="87"/>
        <v>0</v>
      </c>
      <c r="AL297" s="37" t="str">
        <f t="shared" si="88"/>
        <v>Er ontbreken nog enkele gegevens!</v>
      </c>
      <c r="AM297" s="11"/>
      <c r="AN297" s="98">
        <f t="shared" si="89"/>
        <v>0</v>
      </c>
      <c r="AV297" s="20">
        <f t="shared" si="90"/>
        <v>0</v>
      </c>
      <c r="AW297" s="11"/>
    </row>
    <row r="298" spans="1:49" ht="15.75" customHeight="1" x14ac:dyDescent="0.2">
      <c r="A298" s="45">
        <f>SUM($AV$12:AV298)</f>
        <v>0</v>
      </c>
      <c r="B298" s="119"/>
      <c r="C298" s="52"/>
      <c r="D298" s="52"/>
      <c r="E298" s="52"/>
      <c r="F298" s="90"/>
      <c r="G298" s="89"/>
      <c r="H298" s="89"/>
      <c r="I298" s="89"/>
      <c r="J298" s="91"/>
      <c r="K298" s="92"/>
      <c r="L298" s="156">
        <f>IF(K298=Organisatie!$E$20,1,0)</f>
        <v>0</v>
      </c>
      <c r="M298" s="156">
        <f>IF(K298=Organisatie!$D$21,1,0)</f>
        <v>0</v>
      </c>
      <c r="N298" s="156">
        <f>IF(K298=Organisatie!$D$22,1,0)</f>
        <v>0</v>
      </c>
      <c r="O298" s="156">
        <f>IF(K298=Organisatie!$D$23,1,0)</f>
        <v>0</v>
      </c>
      <c r="P298" s="156">
        <f t="shared" si="91"/>
        <v>0</v>
      </c>
      <c r="Q298" s="157">
        <f t="shared" si="92"/>
        <v>0</v>
      </c>
      <c r="R298" s="152">
        <f t="shared" si="93"/>
        <v>0</v>
      </c>
      <c r="S298" s="127"/>
      <c r="T298" s="153">
        <f t="shared" si="94"/>
        <v>0</v>
      </c>
      <c r="U298" s="154">
        <f t="shared" si="95"/>
        <v>0</v>
      </c>
      <c r="V298" s="155"/>
      <c r="W298" s="50">
        <f t="shared" si="77"/>
        <v>0</v>
      </c>
      <c r="X298" s="50">
        <f t="shared" si="78"/>
        <v>0</v>
      </c>
      <c r="Y298" s="31"/>
      <c r="Z298" s="22"/>
      <c r="AA298" s="37"/>
      <c r="AB298" s="31"/>
      <c r="AC298" s="50">
        <f t="shared" si="79"/>
        <v>0</v>
      </c>
      <c r="AD298" s="50">
        <f t="shared" si="80"/>
        <v>0</v>
      </c>
      <c r="AE298" s="50">
        <f t="shared" si="81"/>
        <v>0</v>
      </c>
      <c r="AF298" s="50">
        <f t="shared" si="82"/>
        <v>0</v>
      </c>
      <c r="AG298" s="50">
        <f t="shared" si="83"/>
        <v>0</v>
      </c>
      <c r="AH298" s="50">
        <f t="shared" si="84"/>
        <v>0</v>
      </c>
      <c r="AI298" s="50">
        <f t="shared" si="85"/>
        <v>0</v>
      </c>
      <c r="AJ298" s="50">
        <f t="shared" si="86"/>
        <v>0</v>
      </c>
      <c r="AK298" s="51">
        <f t="shared" si="87"/>
        <v>0</v>
      </c>
      <c r="AL298" s="37" t="str">
        <f t="shared" si="88"/>
        <v>Er ontbreken nog enkele gegevens!</v>
      </c>
      <c r="AM298" s="11"/>
      <c r="AN298" s="98">
        <f t="shared" si="89"/>
        <v>0</v>
      </c>
      <c r="AV298" s="20">
        <f t="shared" si="90"/>
        <v>0</v>
      </c>
      <c r="AW298" s="11"/>
    </row>
    <row r="299" spans="1:49" ht="15.75" customHeight="1" x14ac:dyDescent="0.2">
      <c r="A299" s="45">
        <f>SUM($AV$12:AV299)</f>
        <v>0</v>
      </c>
      <c r="B299" s="119"/>
      <c r="C299" s="52"/>
      <c r="D299" s="52"/>
      <c r="E299" s="52"/>
      <c r="F299" s="90"/>
      <c r="G299" s="89"/>
      <c r="H299" s="89"/>
      <c r="I299" s="89"/>
      <c r="J299" s="91"/>
      <c r="K299" s="92"/>
      <c r="L299" s="156">
        <f>IF(K299=Organisatie!$E$20,1,0)</f>
        <v>0</v>
      </c>
      <c r="M299" s="156">
        <f>IF(K299=Organisatie!$D$21,1,0)</f>
        <v>0</v>
      </c>
      <c r="N299" s="156">
        <f>IF(K299=Organisatie!$D$22,1,0)</f>
        <v>0</v>
      </c>
      <c r="O299" s="156">
        <f>IF(K299=Organisatie!$D$23,1,0)</f>
        <v>0</v>
      </c>
      <c r="P299" s="156">
        <f t="shared" si="91"/>
        <v>0</v>
      </c>
      <c r="Q299" s="157">
        <f t="shared" si="92"/>
        <v>0</v>
      </c>
      <c r="R299" s="152">
        <f t="shared" si="93"/>
        <v>0</v>
      </c>
      <c r="S299" s="127"/>
      <c r="T299" s="153">
        <f t="shared" si="94"/>
        <v>0</v>
      </c>
      <c r="U299" s="154">
        <f t="shared" si="95"/>
        <v>0</v>
      </c>
      <c r="V299" s="155"/>
      <c r="W299" s="50">
        <f t="shared" si="77"/>
        <v>0</v>
      </c>
      <c r="X299" s="50">
        <f t="shared" si="78"/>
        <v>0</v>
      </c>
      <c r="Y299" s="31"/>
      <c r="Z299" s="22"/>
      <c r="AA299" s="37"/>
      <c r="AB299" s="31"/>
      <c r="AC299" s="50">
        <f t="shared" si="79"/>
        <v>0</v>
      </c>
      <c r="AD299" s="50">
        <f t="shared" si="80"/>
        <v>0</v>
      </c>
      <c r="AE299" s="50">
        <f t="shared" si="81"/>
        <v>0</v>
      </c>
      <c r="AF299" s="50">
        <f t="shared" si="82"/>
        <v>0</v>
      </c>
      <c r="AG299" s="50">
        <f t="shared" si="83"/>
        <v>0</v>
      </c>
      <c r="AH299" s="50">
        <f t="shared" si="84"/>
        <v>0</v>
      </c>
      <c r="AI299" s="50">
        <f t="shared" si="85"/>
        <v>0</v>
      </c>
      <c r="AJ299" s="50">
        <f t="shared" si="86"/>
        <v>0</v>
      </c>
      <c r="AK299" s="51">
        <f t="shared" si="87"/>
        <v>0</v>
      </c>
      <c r="AL299" s="37" t="str">
        <f t="shared" si="88"/>
        <v>Er ontbreken nog enkele gegevens!</v>
      </c>
      <c r="AM299" s="11"/>
      <c r="AN299" s="98">
        <f t="shared" si="89"/>
        <v>0</v>
      </c>
      <c r="AV299" s="20">
        <f t="shared" si="90"/>
        <v>0</v>
      </c>
      <c r="AW299" s="11"/>
    </row>
    <row r="300" spans="1:49" ht="15.75" customHeight="1" x14ac:dyDescent="0.2">
      <c r="A300" s="45">
        <f>SUM($AV$12:AV300)</f>
        <v>0</v>
      </c>
      <c r="B300" s="119"/>
      <c r="C300" s="52"/>
      <c r="D300" s="52"/>
      <c r="E300" s="52"/>
      <c r="F300" s="90"/>
      <c r="G300" s="89"/>
      <c r="H300" s="89"/>
      <c r="I300" s="89"/>
      <c r="J300" s="91"/>
      <c r="K300" s="92"/>
      <c r="L300" s="156">
        <f>IF(K300=Organisatie!$E$20,1,0)</f>
        <v>0</v>
      </c>
      <c r="M300" s="156">
        <f>IF(K300=Organisatie!$D$21,1,0)</f>
        <v>0</v>
      </c>
      <c r="N300" s="156">
        <f>IF(K300=Organisatie!$D$22,1,0)</f>
        <v>0</v>
      </c>
      <c r="O300" s="156">
        <f>IF(K300=Organisatie!$D$23,1,0)</f>
        <v>0</v>
      </c>
      <c r="P300" s="156">
        <f t="shared" si="91"/>
        <v>0</v>
      </c>
      <c r="Q300" s="157">
        <f t="shared" si="92"/>
        <v>0</v>
      </c>
      <c r="R300" s="152">
        <f t="shared" si="93"/>
        <v>0</v>
      </c>
      <c r="S300" s="127"/>
      <c r="T300" s="153">
        <f t="shared" si="94"/>
        <v>0</v>
      </c>
      <c r="U300" s="154">
        <f t="shared" si="95"/>
        <v>0</v>
      </c>
      <c r="V300" s="155"/>
      <c r="W300" s="50">
        <f t="shared" si="77"/>
        <v>0</v>
      </c>
      <c r="X300" s="50">
        <f t="shared" si="78"/>
        <v>0</v>
      </c>
      <c r="Y300" s="31"/>
      <c r="Z300" s="22"/>
      <c r="AA300" s="37"/>
      <c r="AB300" s="31"/>
      <c r="AC300" s="50">
        <f t="shared" si="79"/>
        <v>0</v>
      </c>
      <c r="AD300" s="50">
        <f t="shared" si="80"/>
        <v>0</v>
      </c>
      <c r="AE300" s="50">
        <f t="shared" si="81"/>
        <v>0</v>
      </c>
      <c r="AF300" s="50">
        <f t="shared" si="82"/>
        <v>0</v>
      </c>
      <c r="AG300" s="50">
        <f t="shared" si="83"/>
        <v>0</v>
      </c>
      <c r="AH300" s="50">
        <f t="shared" si="84"/>
        <v>0</v>
      </c>
      <c r="AI300" s="50">
        <f t="shared" si="85"/>
        <v>0</v>
      </c>
      <c r="AJ300" s="50">
        <f t="shared" si="86"/>
        <v>0</v>
      </c>
      <c r="AK300" s="51">
        <f t="shared" si="87"/>
        <v>0</v>
      </c>
      <c r="AL300" s="37" t="str">
        <f t="shared" si="88"/>
        <v>Er ontbreken nog enkele gegevens!</v>
      </c>
      <c r="AM300" s="11"/>
      <c r="AN300" s="98">
        <f t="shared" si="89"/>
        <v>0</v>
      </c>
      <c r="AV300" s="20">
        <f t="shared" si="90"/>
        <v>0</v>
      </c>
      <c r="AW300" s="11"/>
    </row>
    <row r="301" spans="1:49" ht="15.75" customHeight="1" x14ac:dyDescent="0.2">
      <c r="A301" s="45">
        <f>SUM($AV$12:AV301)</f>
        <v>0</v>
      </c>
      <c r="B301" s="119"/>
      <c r="C301" s="52"/>
      <c r="D301" s="52"/>
      <c r="E301" s="52"/>
      <c r="F301" s="90"/>
      <c r="G301" s="89"/>
      <c r="H301" s="89"/>
      <c r="I301" s="89"/>
      <c r="J301" s="91"/>
      <c r="K301" s="92"/>
      <c r="L301" s="156">
        <f>IF(K301=Organisatie!$E$20,1,0)</f>
        <v>0</v>
      </c>
      <c r="M301" s="156">
        <f>IF(K301=Organisatie!$D$21,1,0)</f>
        <v>0</v>
      </c>
      <c r="N301" s="156">
        <f>IF(K301=Organisatie!$D$22,1,0)</f>
        <v>0</v>
      </c>
      <c r="O301" s="156">
        <f>IF(K301=Organisatie!$D$23,1,0)</f>
        <v>0</v>
      </c>
      <c r="P301" s="156">
        <f t="shared" si="91"/>
        <v>0</v>
      </c>
      <c r="Q301" s="157">
        <f t="shared" si="92"/>
        <v>0</v>
      </c>
      <c r="R301" s="152">
        <f t="shared" si="93"/>
        <v>0</v>
      </c>
      <c r="S301" s="127"/>
      <c r="T301" s="153">
        <f t="shared" si="94"/>
        <v>0</v>
      </c>
      <c r="U301" s="154">
        <f t="shared" si="95"/>
        <v>0</v>
      </c>
      <c r="V301" s="155"/>
      <c r="W301" s="50">
        <f t="shared" si="77"/>
        <v>0</v>
      </c>
      <c r="X301" s="50">
        <f t="shared" si="78"/>
        <v>0</v>
      </c>
      <c r="Y301" s="31"/>
      <c r="Z301" s="22"/>
      <c r="AA301" s="37"/>
      <c r="AB301" s="31"/>
      <c r="AC301" s="50">
        <f t="shared" si="79"/>
        <v>0</v>
      </c>
      <c r="AD301" s="50">
        <f t="shared" si="80"/>
        <v>0</v>
      </c>
      <c r="AE301" s="50">
        <f t="shared" si="81"/>
        <v>0</v>
      </c>
      <c r="AF301" s="50">
        <f t="shared" si="82"/>
        <v>0</v>
      </c>
      <c r="AG301" s="50">
        <f t="shared" si="83"/>
        <v>0</v>
      </c>
      <c r="AH301" s="50">
        <f t="shared" si="84"/>
        <v>0</v>
      </c>
      <c r="AI301" s="50">
        <f t="shared" si="85"/>
        <v>0</v>
      </c>
      <c r="AJ301" s="50">
        <f t="shared" si="86"/>
        <v>0</v>
      </c>
      <c r="AK301" s="51">
        <f t="shared" si="87"/>
        <v>0</v>
      </c>
      <c r="AL301" s="37" t="str">
        <f t="shared" si="88"/>
        <v>Er ontbreken nog enkele gegevens!</v>
      </c>
      <c r="AM301" s="11"/>
      <c r="AN301" s="98">
        <f t="shared" si="89"/>
        <v>0</v>
      </c>
      <c r="AV301" s="20">
        <f t="shared" si="90"/>
        <v>0</v>
      </c>
      <c r="AW301" s="11"/>
    </row>
    <row r="302" spans="1:49" ht="15.75" customHeight="1" x14ac:dyDescent="0.2">
      <c r="A302" s="45">
        <f>SUM($AV$12:AV302)</f>
        <v>0</v>
      </c>
      <c r="B302" s="119"/>
      <c r="C302" s="52"/>
      <c r="D302" s="52"/>
      <c r="E302" s="52"/>
      <c r="F302" s="90"/>
      <c r="G302" s="89"/>
      <c r="H302" s="89"/>
      <c r="I302" s="89"/>
      <c r="J302" s="91"/>
      <c r="K302" s="92"/>
      <c r="L302" s="156">
        <f>IF(K302=Organisatie!$E$20,1,0)</f>
        <v>0</v>
      </c>
      <c r="M302" s="156">
        <f>IF(K302=Organisatie!$D$21,1,0)</f>
        <v>0</v>
      </c>
      <c r="N302" s="156">
        <f>IF(K302=Organisatie!$D$22,1,0)</f>
        <v>0</v>
      </c>
      <c r="O302" s="156">
        <f>IF(K302=Organisatie!$D$23,1,0)</f>
        <v>0</v>
      </c>
      <c r="P302" s="156">
        <f t="shared" si="91"/>
        <v>0</v>
      </c>
      <c r="Q302" s="157">
        <f t="shared" si="92"/>
        <v>0</v>
      </c>
      <c r="R302" s="152">
        <f t="shared" si="93"/>
        <v>0</v>
      </c>
      <c r="S302" s="127"/>
      <c r="T302" s="153">
        <f t="shared" si="94"/>
        <v>0</v>
      </c>
      <c r="U302" s="154">
        <f t="shared" si="95"/>
        <v>0</v>
      </c>
      <c r="V302" s="155"/>
      <c r="W302" s="50">
        <f t="shared" si="77"/>
        <v>0</v>
      </c>
      <c r="X302" s="50">
        <f t="shared" si="78"/>
        <v>0</v>
      </c>
      <c r="Y302" s="31"/>
      <c r="Z302" s="22"/>
      <c r="AA302" s="37"/>
      <c r="AB302" s="31"/>
      <c r="AC302" s="50">
        <f t="shared" si="79"/>
        <v>0</v>
      </c>
      <c r="AD302" s="50">
        <f t="shared" si="80"/>
        <v>0</v>
      </c>
      <c r="AE302" s="50">
        <f t="shared" si="81"/>
        <v>0</v>
      </c>
      <c r="AF302" s="50">
        <f t="shared" si="82"/>
        <v>0</v>
      </c>
      <c r="AG302" s="50">
        <f t="shared" si="83"/>
        <v>0</v>
      </c>
      <c r="AH302" s="50">
        <f t="shared" si="84"/>
        <v>0</v>
      </c>
      <c r="AI302" s="50">
        <f t="shared" si="85"/>
        <v>0</v>
      </c>
      <c r="AJ302" s="50">
        <f t="shared" si="86"/>
        <v>0</v>
      </c>
      <c r="AK302" s="51">
        <f t="shared" si="87"/>
        <v>0</v>
      </c>
      <c r="AL302" s="37" t="str">
        <f t="shared" si="88"/>
        <v>Er ontbreken nog enkele gegevens!</v>
      </c>
      <c r="AM302" s="11"/>
      <c r="AN302" s="98">
        <f t="shared" si="89"/>
        <v>0</v>
      </c>
      <c r="AV302" s="20">
        <f t="shared" si="90"/>
        <v>0</v>
      </c>
      <c r="AW302" s="11"/>
    </row>
    <row r="303" spans="1:49" ht="15.75" customHeight="1" x14ac:dyDescent="0.2">
      <c r="A303" s="45">
        <f>SUM($AV$12:AV303)</f>
        <v>0</v>
      </c>
      <c r="B303" s="119"/>
      <c r="C303" s="52"/>
      <c r="D303" s="52"/>
      <c r="E303" s="52"/>
      <c r="F303" s="90"/>
      <c r="G303" s="89"/>
      <c r="H303" s="89"/>
      <c r="I303" s="89"/>
      <c r="J303" s="91"/>
      <c r="K303" s="92"/>
      <c r="L303" s="156">
        <f>IF(K303=Organisatie!$E$20,1,0)</f>
        <v>0</v>
      </c>
      <c r="M303" s="156">
        <f>IF(K303=Organisatie!$D$21,1,0)</f>
        <v>0</v>
      </c>
      <c r="N303" s="156">
        <f>IF(K303=Organisatie!$D$22,1,0)</f>
        <v>0</v>
      </c>
      <c r="O303" s="156">
        <f>IF(K303=Organisatie!$D$23,1,0)</f>
        <v>0</v>
      </c>
      <c r="P303" s="156">
        <f t="shared" si="91"/>
        <v>0</v>
      </c>
      <c r="Q303" s="157">
        <f t="shared" si="92"/>
        <v>0</v>
      </c>
      <c r="R303" s="152">
        <f t="shared" si="93"/>
        <v>0</v>
      </c>
      <c r="S303" s="127"/>
      <c r="T303" s="153">
        <f t="shared" si="94"/>
        <v>0</v>
      </c>
      <c r="U303" s="154">
        <f t="shared" si="95"/>
        <v>0</v>
      </c>
      <c r="V303" s="155"/>
      <c r="W303" s="50">
        <f t="shared" si="77"/>
        <v>0</v>
      </c>
      <c r="X303" s="50">
        <f t="shared" si="78"/>
        <v>0</v>
      </c>
      <c r="Y303" s="31"/>
      <c r="Z303" s="22"/>
      <c r="AA303" s="37"/>
      <c r="AB303" s="31"/>
      <c r="AC303" s="50">
        <f t="shared" si="79"/>
        <v>0</v>
      </c>
      <c r="AD303" s="50">
        <f t="shared" si="80"/>
        <v>0</v>
      </c>
      <c r="AE303" s="50">
        <f t="shared" si="81"/>
        <v>0</v>
      </c>
      <c r="AF303" s="50">
        <f t="shared" si="82"/>
        <v>0</v>
      </c>
      <c r="AG303" s="50">
        <f t="shared" si="83"/>
        <v>0</v>
      </c>
      <c r="AH303" s="50">
        <f t="shared" si="84"/>
        <v>0</v>
      </c>
      <c r="AI303" s="50">
        <f t="shared" si="85"/>
        <v>0</v>
      </c>
      <c r="AJ303" s="50">
        <f t="shared" si="86"/>
        <v>0</v>
      </c>
      <c r="AK303" s="51">
        <f t="shared" si="87"/>
        <v>0</v>
      </c>
      <c r="AL303" s="37" t="str">
        <f t="shared" si="88"/>
        <v>Er ontbreken nog enkele gegevens!</v>
      </c>
      <c r="AM303" s="11"/>
      <c r="AN303" s="98">
        <f t="shared" si="89"/>
        <v>0</v>
      </c>
      <c r="AV303" s="20">
        <f t="shared" si="90"/>
        <v>0</v>
      </c>
      <c r="AW303" s="11"/>
    </row>
    <row r="304" spans="1:49" ht="15.75" customHeight="1" x14ac:dyDescent="0.2">
      <c r="A304" s="45">
        <f>SUM($AV$12:AV304)</f>
        <v>0</v>
      </c>
      <c r="B304" s="119"/>
      <c r="C304" s="52"/>
      <c r="D304" s="52"/>
      <c r="E304" s="52"/>
      <c r="F304" s="90"/>
      <c r="G304" s="89"/>
      <c r="H304" s="89"/>
      <c r="I304" s="89"/>
      <c r="J304" s="91"/>
      <c r="K304" s="92"/>
      <c r="L304" s="156">
        <f>IF(K304=Organisatie!$E$20,1,0)</f>
        <v>0</v>
      </c>
      <c r="M304" s="156">
        <f>IF(K304=Organisatie!$D$21,1,0)</f>
        <v>0</v>
      </c>
      <c r="N304" s="156">
        <f>IF(K304=Organisatie!$D$22,1,0)</f>
        <v>0</v>
      </c>
      <c r="O304" s="156">
        <f>IF(K304=Organisatie!$D$23,1,0)</f>
        <v>0</v>
      </c>
      <c r="P304" s="156">
        <f t="shared" si="91"/>
        <v>0</v>
      </c>
      <c r="Q304" s="157">
        <f t="shared" si="92"/>
        <v>0</v>
      </c>
      <c r="R304" s="152">
        <f t="shared" si="93"/>
        <v>0</v>
      </c>
      <c r="S304" s="127"/>
      <c r="T304" s="153">
        <f t="shared" si="94"/>
        <v>0</v>
      </c>
      <c r="U304" s="154">
        <f t="shared" si="95"/>
        <v>0</v>
      </c>
      <c r="V304" s="155"/>
      <c r="W304" s="50">
        <f t="shared" si="77"/>
        <v>0</v>
      </c>
      <c r="X304" s="50">
        <f t="shared" si="78"/>
        <v>0</v>
      </c>
      <c r="Y304" s="31"/>
      <c r="Z304" s="22"/>
      <c r="AA304" s="37"/>
      <c r="AB304" s="31"/>
      <c r="AC304" s="50">
        <f t="shared" si="79"/>
        <v>0</v>
      </c>
      <c r="AD304" s="50">
        <f t="shared" si="80"/>
        <v>0</v>
      </c>
      <c r="AE304" s="50">
        <f t="shared" si="81"/>
        <v>0</v>
      </c>
      <c r="AF304" s="50">
        <f t="shared" si="82"/>
        <v>0</v>
      </c>
      <c r="AG304" s="50">
        <f t="shared" si="83"/>
        <v>0</v>
      </c>
      <c r="AH304" s="50">
        <f t="shared" si="84"/>
        <v>0</v>
      </c>
      <c r="AI304" s="50">
        <f t="shared" si="85"/>
        <v>0</v>
      </c>
      <c r="AJ304" s="50">
        <f t="shared" si="86"/>
        <v>0</v>
      </c>
      <c r="AK304" s="51">
        <f t="shared" si="87"/>
        <v>0</v>
      </c>
      <c r="AL304" s="37" t="str">
        <f t="shared" si="88"/>
        <v>Er ontbreken nog enkele gegevens!</v>
      </c>
      <c r="AM304" s="11"/>
      <c r="AN304" s="98">
        <f t="shared" si="89"/>
        <v>0</v>
      </c>
      <c r="AV304" s="20">
        <f t="shared" si="90"/>
        <v>0</v>
      </c>
      <c r="AW304" s="11"/>
    </row>
    <row r="305" spans="1:49" ht="15.75" customHeight="1" x14ac:dyDescent="0.2">
      <c r="A305" s="45">
        <f>SUM($AV$12:AV305)</f>
        <v>0</v>
      </c>
      <c r="B305" s="119"/>
      <c r="C305" s="52"/>
      <c r="D305" s="52"/>
      <c r="E305" s="52"/>
      <c r="F305" s="90"/>
      <c r="G305" s="89"/>
      <c r="H305" s="89"/>
      <c r="I305" s="89"/>
      <c r="J305" s="91"/>
      <c r="K305" s="92"/>
      <c r="L305" s="156">
        <f>IF(K305=Organisatie!$E$20,1,0)</f>
        <v>0</v>
      </c>
      <c r="M305" s="156">
        <f>IF(K305=Organisatie!$D$21,1,0)</f>
        <v>0</v>
      </c>
      <c r="N305" s="156">
        <f>IF(K305=Organisatie!$D$22,1,0)</f>
        <v>0</v>
      </c>
      <c r="O305" s="156">
        <f>IF(K305=Organisatie!$D$23,1,0)</f>
        <v>0</v>
      </c>
      <c r="P305" s="156">
        <f t="shared" si="91"/>
        <v>0</v>
      </c>
      <c r="Q305" s="157">
        <f t="shared" si="92"/>
        <v>0</v>
      </c>
      <c r="R305" s="152">
        <f t="shared" si="93"/>
        <v>0</v>
      </c>
      <c r="S305" s="127"/>
      <c r="T305" s="153">
        <f t="shared" si="94"/>
        <v>0</v>
      </c>
      <c r="U305" s="154">
        <f t="shared" si="95"/>
        <v>0</v>
      </c>
      <c r="V305" s="155"/>
      <c r="W305" s="50">
        <f t="shared" si="77"/>
        <v>0</v>
      </c>
      <c r="X305" s="50">
        <f t="shared" si="78"/>
        <v>0</v>
      </c>
      <c r="Y305" s="31"/>
      <c r="Z305" s="22"/>
      <c r="AA305" s="37"/>
      <c r="AB305" s="31"/>
      <c r="AC305" s="50">
        <f t="shared" si="79"/>
        <v>0</v>
      </c>
      <c r="AD305" s="50">
        <f t="shared" si="80"/>
        <v>0</v>
      </c>
      <c r="AE305" s="50">
        <f t="shared" si="81"/>
        <v>0</v>
      </c>
      <c r="AF305" s="50">
        <f t="shared" si="82"/>
        <v>0</v>
      </c>
      <c r="AG305" s="50">
        <f t="shared" si="83"/>
        <v>0</v>
      </c>
      <c r="AH305" s="50">
        <f t="shared" si="84"/>
        <v>0</v>
      </c>
      <c r="AI305" s="50">
        <f t="shared" si="85"/>
        <v>0</v>
      </c>
      <c r="AJ305" s="50">
        <f t="shared" si="86"/>
        <v>0</v>
      </c>
      <c r="AK305" s="51">
        <f t="shared" si="87"/>
        <v>0</v>
      </c>
      <c r="AL305" s="37" t="str">
        <f t="shared" si="88"/>
        <v>Er ontbreken nog enkele gegevens!</v>
      </c>
      <c r="AM305" s="11"/>
      <c r="AN305" s="98">
        <f t="shared" si="89"/>
        <v>0</v>
      </c>
      <c r="AV305" s="20">
        <f t="shared" si="90"/>
        <v>0</v>
      </c>
      <c r="AW305" s="11"/>
    </row>
    <row r="306" spans="1:49" ht="15.75" customHeight="1" x14ac:dyDescent="0.2">
      <c r="A306" s="45">
        <f>SUM($AV$12:AV306)</f>
        <v>0</v>
      </c>
      <c r="B306" s="119"/>
      <c r="C306" s="52"/>
      <c r="D306" s="52"/>
      <c r="E306" s="52"/>
      <c r="F306" s="90"/>
      <c r="G306" s="89"/>
      <c r="H306" s="89"/>
      <c r="I306" s="89"/>
      <c r="J306" s="91"/>
      <c r="K306" s="92"/>
      <c r="L306" s="156">
        <f>IF(K306=Organisatie!$E$20,1,0)</f>
        <v>0</v>
      </c>
      <c r="M306" s="156">
        <f>IF(K306=Organisatie!$D$21,1,0)</f>
        <v>0</v>
      </c>
      <c r="N306" s="156">
        <f>IF(K306=Organisatie!$D$22,1,0)</f>
        <v>0</v>
      </c>
      <c r="O306" s="156">
        <f>IF(K306=Organisatie!$D$23,1,0)</f>
        <v>0</v>
      </c>
      <c r="P306" s="156">
        <f t="shared" si="91"/>
        <v>0</v>
      </c>
      <c r="Q306" s="157">
        <f t="shared" si="92"/>
        <v>0</v>
      </c>
      <c r="R306" s="152">
        <f t="shared" si="93"/>
        <v>0</v>
      </c>
      <c r="S306" s="127"/>
      <c r="T306" s="153">
        <f t="shared" si="94"/>
        <v>0</v>
      </c>
      <c r="U306" s="154">
        <f t="shared" si="95"/>
        <v>0</v>
      </c>
      <c r="V306" s="155"/>
      <c r="W306" s="50">
        <f t="shared" si="77"/>
        <v>0</v>
      </c>
      <c r="X306" s="50">
        <f t="shared" si="78"/>
        <v>0</v>
      </c>
      <c r="Y306" s="31"/>
      <c r="Z306" s="22"/>
      <c r="AA306" s="37"/>
      <c r="AB306" s="31"/>
      <c r="AC306" s="50">
        <f t="shared" si="79"/>
        <v>0</v>
      </c>
      <c r="AD306" s="50">
        <f t="shared" si="80"/>
        <v>0</v>
      </c>
      <c r="AE306" s="50">
        <f t="shared" si="81"/>
        <v>0</v>
      </c>
      <c r="AF306" s="50">
        <f t="shared" si="82"/>
        <v>0</v>
      </c>
      <c r="AG306" s="50">
        <f t="shared" si="83"/>
        <v>0</v>
      </c>
      <c r="AH306" s="50">
        <f t="shared" si="84"/>
        <v>0</v>
      </c>
      <c r="AI306" s="50">
        <f t="shared" si="85"/>
        <v>0</v>
      </c>
      <c r="AJ306" s="50">
        <f t="shared" si="86"/>
        <v>0</v>
      </c>
      <c r="AK306" s="51">
        <f t="shared" si="87"/>
        <v>0</v>
      </c>
      <c r="AL306" s="37" t="str">
        <f t="shared" si="88"/>
        <v>Er ontbreken nog enkele gegevens!</v>
      </c>
      <c r="AM306" s="11"/>
      <c r="AN306" s="98">
        <f t="shared" si="89"/>
        <v>0</v>
      </c>
      <c r="AV306" s="20">
        <f t="shared" si="90"/>
        <v>0</v>
      </c>
      <c r="AW306" s="11"/>
    </row>
    <row r="307" spans="1:49" ht="15.75" customHeight="1" x14ac:dyDescent="0.2">
      <c r="A307" s="45">
        <f>SUM($AV$12:AV307)</f>
        <v>0</v>
      </c>
      <c r="B307" s="119"/>
      <c r="C307" s="52"/>
      <c r="D307" s="52"/>
      <c r="E307" s="52"/>
      <c r="F307" s="90"/>
      <c r="G307" s="89"/>
      <c r="H307" s="89"/>
      <c r="I307" s="89"/>
      <c r="J307" s="91"/>
      <c r="K307" s="92"/>
      <c r="L307" s="156">
        <f>IF(K307=Organisatie!$E$20,1,0)</f>
        <v>0</v>
      </c>
      <c r="M307" s="156">
        <f>IF(K307=Organisatie!$D$21,1,0)</f>
        <v>0</v>
      </c>
      <c r="N307" s="156">
        <f>IF(K307=Organisatie!$D$22,1,0)</f>
        <v>0</v>
      </c>
      <c r="O307" s="156">
        <f>IF(K307=Organisatie!$D$23,1,0)</f>
        <v>0</v>
      </c>
      <c r="P307" s="156">
        <f t="shared" si="91"/>
        <v>0</v>
      </c>
      <c r="Q307" s="157">
        <f t="shared" si="92"/>
        <v>0</v>
      </c>
      <c r="R307" s="152">
        <f t="shared" si="93"/>
        <v>0</v>
      </c>
      <c r="S307" s="127"/>
      <c r="T307" s="153">
        <f t="shared" si="94"/>
        <v>0</v>
      </c>
      <c r="U307" s="154">
        <f t="shared" si="95"/>
        <v>0</v>
      </c>
      <c r="V307" s="155"/>
      <c r="W307" s="50">
        <f t="shared" si="77"/>
        <v>0</v>
      </c>
      <c r="X307" s="50">
        <f t="shared" si="78"/>
        <v>0</v>
      </c>
      <c r="Y307" s="31"/>
      <c r="Z307" s="22"/>
      <c r="AA307" s="37"/>
      <c r="AB307" s="31"/>
      <c r="AC307" s="50">
        <f t="shared" si="79"/>
        <v>0</v>
      </c>
      <c r="AD307" s="50">
        <f t="shared" si="80"/>
        <v>0</v>
      </c>
      <c r="AE307" s="50">
        <f t="shared" si="81"/>
        <v>0</v>
      </c>
      <c r="AF307" s="50">
        <f t="shared" si="82"/>
        <v>0</v>
      </c>
      <c r="AG307" s="50">
        <f t="shared" si="83"/>
        <v>0</v>
      </c>
      <c r="AH307" s="50">
        <f t="shared" si="84"/>
        <v>0</v>
      </c>
      <c r="AI307" s="50">
        <f t="shared" si="85"/>
        <v>0</v>
      </c>
      <c r="AJ307" s="50">
        <f t="shared" si="86"/>
        <v>0</v>
      </c>
      <c r="AK307" s="51">
        <f t="shared" si="87"/>
        <v>0</v>
      </c>
      <c r="AL307" s="37" t="str">
        <f t="shared" si="88"/>
        <v>Er ontbreken nog enkele gegevens!</v>
      </c>
      <c r="AM307" s="11"/>
      <c r="AN307" s="98">
        <f t="shared" si="89"/>
        <v>0</v>
      </c>
      <c r="AV307" s="20">
        <f t="shared" si="90"/>
        <v>0</v>
      </c>
      <c r="AW307" s="11"/>
    </row>
    <row r="308" spans="1:49" ht="15.75" customHeight="1" x14ac:dyDescent="0.2">
      <c r="A308" s="45">
        <f>SUM($AV$12:AV308)</f>
        <v>0</v>
      </c>
      <c r="B308" s="119"/>
      <c r="C308" s="52"/>
      <c r="D308" s="52"/>
      <c r="E308" s="52"/>
      <c r="F308" s="90"/>
      <c r="G308" s="89"/>
      <c r="H308" s="89"/>
      <c r="I308" s="89"/>
      <c r="J308" s="91"/>
      <c r="K308" s="92"/>
      <c r="L308" s="156">
        <f>IF(K308=Organisatie!$E$20,1,0)</f>
        <v>0</v>
      </c>
      <c r="M308" s="156">
        <f>IF(K308=Organisatie!$D$21,1,0)</f>
        <v>0</v>
      </c>
      <c r="N308" s="156">
        <f>IF(K308=Organisatie!$D$22,1,0)</f>
        <v>0</v>
      </c>
      <c r="O308" s="156">
        <f>IF(K308=Organisatie!$D$23,1,0)</f>
        <v>0</v>
      </c>
      <c r="P308" s="156">
        <f t="shared" si="91"/>
        <v>0</v>
      </c>
      <c r="Q308" s="157">
        <f t="shared" si="92"/>
        <v>0</v>
      </c>
      <c r="R308" s="152">
        <f t="shared" si="93"/>
        <v>0</v>
      </c>
      <c r="S308" s="127"/>
      <c r="T308" s="153">
        <f t="shared" si="94"/>
        <v>0</v>
      </c>
      <c r="U308" s="154">
        <f t="shared" si="95"/>
        <v>0</v>
      </c>
      <c r="V308" s="155"/>
      <c r="W308" s="50">
        <f t="shared" si="77"/>
        <v>0</v>
      </c>
      <c r="X308" s="50">
        <f t="shared" si="78"/>
        <v>0</v>
      </c>
      <c r="Y308" s="31"/>
      <c r="Z308" s="22"/>
      <c r="AA308" s="37"/>
      <c r="AB308" s="31"/>
      <c r="AC308" s="50">
        <f t="shared" si="79"/>
        <v>0</v>
      </c>
      <c r="AD308" s="50">
        <f t="shared" si="80"/>
        <v>0</v>
      </c>
      <c r="AE308" s="50">
        <f t="shared" si="81"/>
        <v>0</v>
      </c>
      <c r="AF308" s="50">
        <f t="shared" si="82"/>
        <v>0</v>
      </c>
      <c r="AG308" s="50">
        <f t="shared" si="83"/>
        <v>0</v>
      </c>
      <c r="AH308" s="50">
        <f t="shared" si="84"/>
        <v>0</v>
      </c>
      <c r="AI308" s="50">
        <f t="shared" si="85"/>
        <v>0</v>
      </c>
      <c r="AJ308" s="50">
        <f t="shared" si="86"/>
        <v>0</v>
      </c>
      <c r="AK308" s="51">
        <f t="shared" si="87"/>
        <v>0</v>
      </c>
      <c r="AL308" s="37" t="str">
        <f t="shared" si="88"/>
        <v>Er ontbreken nog enkele gegevens!</v>
      </c>
      <c r="AM308" s="11"/>
      <c r="AN308" s="98">
        <f t="shared" si="89"/>
        <v>0</v>
      </c>
      <c r="AV308" s="20">
        <f t="shared" si="90"/>
        <v>0</v>
      </c>
      <c r="AW308" s="11"/>
    </row>
    <row r="309" spans="1:49" ht="15.75" customHeight="1" x14ac:dyDescent="0.2">
      <c r="A309" s="45">
        <f>SUM($AV$12:AV309)</f>
        <v>0</v>
      </c>
      <c r="B309" s="119"/>
      <c r="C309" s="52"/>
      <c r="D309" s="52"/>
      <c r="E309" s="52"/>
      <c r="F309" s="90"/>
      <c r="G309" s="89"/>
      <c r="H309" s="89"/>
      <c r="I309" s="89"/>
      <c r="J309" s="91"/>
      <c r="K309" s="92"/>
      <c r="L309" s="156">
        <f>IF(K309=Organisatie!$E$20,1,0)</f>
        <v>0</v>
      </c>
      <c r="M309" s="156">
        <f>IF(K309=Organisatie!$D$21,1,0)</f>
        <v>0</v>
      </c>
      <c r="N309" s="156">
        <f>IF(K309=Organisatie!$D$22,1,0)</f>
        <v>0</v>
      </c>
      <c r="O309" s="156">
        <f>IF(K309=Organisatie!$D$23,1,0)</f>
        <v>0</v>
      </c>
      <c r="P309" s="156">
        <f t="shared" si="91"/>
        <v>0</v>
      </c>
      <c r="Q309" s="157">
        <f t="shared" si="92"/>
        <v>0</v>
      </c>
      <c r="R309" s="152">
        <f t="shared" si="93"/>
        <v>0</v>
      </c>
      <c r="S309" s="127"/>
      <c r="T309" s="153">
        <f t="shared" si="94"/>
        <v>0</v>
      </c>
      <c r="U309" s="154">
        <f t="shared" si="95"/>
        <v>0</v>
      </c>
      <c r="V309" s="155"/>
      <c r="W309" s="50">
        <f t="shared" si="77"/>
        <v>0</v>
      </c>
      <c r="X309" s="50">
        <f t="shared" si="78"/>
        <v>0</v>
      </c>
      <c r="Y309" s="31"/>
      <c r="Z309" s="22"/>
      <c r="AA309" s="37"/>
      <c r="AB309" s="31"/>
      <c r="AC309" s="50">
        <f t="shared" si="79"/>
        <v>0</v>
      </c>
      <c r="AD309" s="50">
        <f t="shared" si="80"/>
        <v>0</v>
      </c>
      <c r="AE309" s="50">
        <f t="shared" si="81"/>
        <v>0</v>
      </c>
      <c r="AF309" s="50">
        <f t="shared" si="82"/>
        <v>0</v>
      </c>
      <c r="AG309" s="50">
        <f t="shared" si="83"/>
        <v>0</v>
      </c>
      <c r="AH309" s="50">
        <f t="shared" si="84"/>
        <v>0</v>
      </c>
      <c r="AI309" s="50">
        <f t="shared" si="85"/>
        <v>0</v>
      </c>
      <c r="AJ309" s="50">
        <f t="shared" si="86"/>
        <v>0</v>
      </c>
      <c r="AK309" s="51">
        <f t="shared" si="87"/>
        <v>0</v>
      </c>
      <c r="AL309" s="37" t="str">
        <f t="shared" si="88"/>
        <v>Er ontbreken nog enkele gegevens!</v>
      </c>
      <c r="AM309" s="11"/>
      <c r="AN309" s="98">
        <f t="shared" si="89"/>
        <v>0</v>
      </c>
      <c r="AV309" s="20">
        <f t="shared" si="90"/>
        <v>0</v>
      </c>
      <c r="AW309" s="11"/>
    </row>
    <row r="310" spans="1:49" ht="15.75" customHeight="1" x14ac:dyDescent="0.2">
      <c r="A310" s="45">
        <f>SUM($AV$12:AV310)</f>
        <v>0</v>
      </c>
      <c r="B310" s="120"/>
      <c r="C310" s="89"/>
      <c r="D310" s="89"/>
      <c r="E310" s="89"/>
      <c r="F310" s="90"/>
      <c r="G310" s="89"/>
      <c r="H310" s="89"/>
      <c r="I310" s="89"/>
      <c r="J310" s="91"/>
      <c r="K310" s="92"/>
      <c r="L310" s="156">
        <f>IF(K310=Organisatie!$E$20,1,0)</f>
        <v>0</v>
      </c>
      <c r="M310" s="156">
        <f>IF(K310=Organisatie!$D$21,1,0)</f>
        <v>0</v>
      </c>
      <c r="N310" s="156">
        <f>IF(K310=Organisatie!$D$22,1,0)</f>
        <v>0</v>
      </c>
      <c r="O310" s="156">
        <f>IF(K310=Organisatie!$D$23,1,0)</f>
        <v>0</v>
      </c>
      <c r="P310" s="156">
        <f t="shared" si="91"/>
        <v>0</v>
      </c>
      <c r="Q310" s="157">
        <f t="shared" si="92"/>
        <v>0</v>
      </c>
      <c r="R310" s="152">
        <f t="shared" si="93"/>
        <v>0</v>
      </c>
      <c r="S310" s="127"/>
      <c r="T310" s="153">
        <f t="shared" si="94"/>
        <v>0</v>
      </c>
      <c r="U310" s="154">
        <f t="shared" si="95"/>
        <v>0</v>
      </c>
      <c r="V310" s="155"/>
      <c r="W310" s="50">
        <f t="shared" si="77"/>
        <v>0</v>
      </c>
      <c r="X310" s="50">
        <f t="shared" si="78"/>
        <v>0</v>
      </c>
      <c r="Y310" s="31"/>
      <c r="Z310" s="22"/>
      <c r="AA310" s="37"/>
      <c r="AB310" s="31"/>
      <c r="AC310" s="50">
        <f t="shared" si="79"/>
        <v>0</v>
      </c>
      <c r="AD310" s="50">
        <f t="shared" si="80"/>
        <v>0</v>
      </c>
      <c r="AE310" s="50">
        <f t="shared" si="81"/>
        <v>0</v>
      </c>
      <c r="AF310" s="50">
        <f t="shared" si="82"/>
        <v>0</v>
      </c>
      <c r="AG310" s="50">
        <f t="shared" si="83"/>
        <v>0</v>
      </c>
      <c r="AH310" s="50">
        <f t="shared" si="84"/>
        <v>0</v>
      </c>
      <c r="AI310" s="50">
        <f t="shared" si="85"/>
        <v>0</v>
      </c>
      <c r="AJ310" s="50">
        <f t="shared" si="86"/>
        <v>0</v>
      </c>
      <c r="AK310" s="51">
        <f t="shared" si="87"/>
        <v>0</v>
      </c>
      <c r="AL310" s="37" t="str">
        <f t="shared" si="88"/>
        <v>Er ontbreken nog enkele gegevens!</v>
      </c>
      <c r="AM310" s="11"/>
      <c r="AN310" s="98">
        <f t="shared" si="89"/>
        <v>0</v>
      </c>
      <c r="AV310" s="20">
        <f t="shared" si="90"/>
        <v>0</v>
      </c>
      <c r="AW310" s="11"/>
    </row>
    <row r="311" spans="1:49" ht="15.75" customHeight="1" x14ac:dyDescent="0.2">
      <c r="A311" s="45">
        <f>SUM($AV$12:AV311)</f>
        <v>0</v>
      </c>
      <c r="B311" s="120"/>
      <c r="C311" s="89"/>
      <c r="D311" s="89"/>
      <c r="E311" s="89"/>
      <c r="F311" s="90"/>
      <c r="G311" s="89"/>
      <c r="H311" s="89"/>
      <c r="I311" s="89"/>
      <c r="J311" s="91"/>
      <c r="K311" s="92"/>
      <c r="L311" s="156">
        <f>IF(K311=Organisatie!$E$20,1,0)</f>
        <v>0</v>
      </c>
      <c r="M311" s="156">
        <f>IF(K311=Organisatie!$D$21,1,0)</f>
        <v>0</v>
      </c>
      <c r="N311" s="156">
        <f>IF(K311=Organisatie!$D$22,1,0)</f>
        <v>0</v>
      </c>
      <c r="O311" s="156">
        <f>IF(K311=Organisatie!$D$23,1,0)</f>
        <v>0</v>
      </c>
      <c r="P311" s="156">
        <f t="shared" si="91"/>
        <v>0</v>
      </c>
      <c r="Q311" s="157">
        <f t="shared" si="92"/>
        <v>0</v>
      </c>
      <c r="R311" s="152">
        <f t="shared" si="93"/>
        <v>0</v>
      </c>
      <c r="S311" s="127"/>
      <c r="T311" s="153">
        <f t="shared" si="94"/>
        <v>0</v>
      </c>
      <c r="U311" s="154">
        <f t="shared" si="95"/>
        <v>0</v>
      </c>
      <c r="V311" s="155"/>
      <c r="W311" s="50">
        <f t="shared" si="77"/>
        <v>0</v>
      </c>
      <c r="X311" s="50">
        <f t="shared" si="78"/>
        <v>0</v>
      </c>
      <c r="Y311" s="31"/>
      <c r="Z311" s="22"/>
      <c r="AA311" s="37"/>
      <c r="AB311" s="31"/>
      <c r="AC311" s="50">
        <f t="shared" si="79"/>
        <v>0</v>
      </c>
      <c r="AD311" s="50">
        <f t="shared" si="80"/>
        <v>0</v>
      </c>
      <c r="AE311" s="50">
        <f t="shared" si="81"/>
        <v>0</v>
      </c>
      <c r="AF311" s="50">
        <f t="shared" si="82"/>
        <v>0</v>
      </c>
      <c r="AG311" s="50">
        <f t="shared" si="83"/>
        <v>0</v>
      </c>
      <c r="AH311" s="50">
        <f t="shared" si="84"/>
        <v>0</v>
      </c>
      <c r="AI311" s="50">
        <f t="shared" si="85"/>
        <v>0</v>
      </c>
      <c r="AJ311" s="50">
        <f t="shared" si="86"/>
        <v>0</v>
      </c>
      <c r="AK311" s="51">
        <f t="shared" si="87"/>
        <v>0</v>
      </c>
      <c r="AL311" s="37" t="str">
        <f t="shared" si="88"/>
        <v>Er ontbreken nog enkele gegevens!</v>
      </c>
      <c r="AM311" s="11"/>
      <c r="AN311" s="98">
        <f t="shared" si="89"/>
        <v>0</v>
      </c>
      <c r="AV311" s="20">
        <f t="shared" si="90"/>
        <v>0</v>
      </c>
      <c r="AW311" s="11"/>
    </row>
    <row r="312" spans="1:49" ht="15.75" customHeight="1" thickBot="1" x14ac:dyDescent="0.25">
      <c r="A312" s="138">
        <f>SUM($AV$12:AV312)</f>
        <v>0</v>
      </c>
      <c r="B312" s="121"/>
      <c r="C312" s="93"/>
      <c r="D312" s="93"/>
      <c r="E312" s="93"/>
      <c r="F312" s="94"/>
      <c r="G312" s="93"/>
      <c r="H312" s="93"/>
      <c r="I312" s="93"/>
      <c r="J312" s="95"/>
      <c r="K312" s="96"/>
      <c r="L312" s="158">
        <f>IF(K312=Organisatie!$E$20,1,0)</f>
        <v>0</v>
      </c>
      <c r="M312" s="158">
        <f>IF(K312=Organisatie!$D$21,1,0)</f>
        <v>0</v>
      </c>
      <c r="N312" s="158">
        <f>IF(K312=Organisatie!$D$22,1,0)</f>
        <v>0</v>
      </c>
      <c r="O312" s="158">
        <f>IF(K312=Organisatie!$D$23,1,0)</f>
        <v>0</v>
      </c>
      <c r="P312" s="158">
        <f t="shared" si="91"/>
        <v>0</v>
      </c>
      <c r="Q312" s="159">
        <f t="shared" si="92"/>
        <v>0</v>
      </c>
      <c r="R312" s="160">
        <f>SUM(T312+U312)</f>
        <v>0</v>
      </c>
      <c r="S312" s="128"/>
      <c r="T312" s="161">
        <f>IF(B312="V",$Y$1,$Y$2)</f>
        <v>0</v>
      </c>
      <c r="U312" s="162">
        <f>IF(S312&gt;1000,1,0*IF(P312=1,1,0))</f>
        <v>0</v>
      </c>
      <c r="V312" s="155"/>
      <c r="W312" s="50">
        <f t="shared" si="77"/>
        <v>0</v>
      </c>
      <c r="X312" s="50">
        <f t="shared" si="78"/>
        <v>0</v>
      </c>
      <c r="Y312" s="31"/>
      <c r="Z312" s="22"/>
      <c r="AA312" s="37"/>
      <c r="AB312" s="31"/>
      <c r="AC312" s="50">
        <f t="shared" si="79"/>
        <v>0</v>
      </c>
      <c r="AD312" s="50">
        <f t="shared" si="80"/>
        <v>0</v>
      </c>
      <c r="AE312" s="50">
        <f t="shared" si="81"/>
        <v>0</v>
      </c>
      <c r="AF312" s="50">
        <f t="shared" si="82"/>
        <v>0</v>
      </c>
      <c r="AG312" s="50">
        <f t="shared" si="83"/>
        <v>0</v>
      </c>
      <c r="AH312" s="50">
        <f t="shared" si="84"/>
        <v>0</v>
      </c>
      <c r="AI312" s="50">
        <f t="shared" si="85"/>
        <v>0</v>
      </c>
      <c r="AJ312" s="50">
        <f t="shared" si="86"/>
        <v>0</v>
      </c>
      <c r="AK312" s="51">
        <f t="shared" si="87"/>
        <v>0</v>
      </c>
      <c r="AL312" s="37" t="str">
        <f t="shared" si="88"/>
        <v>Er ontbreken nog enkele gegevens!</v>
      </c>
      <c r="AM312" s="11"/>
      <c r="AN312" s="98">
        <f t="shared" si="89"/>
        <v>0</v>
      </c>
      <c r="AV312" s="20">
        <f t="shared" si="90"/>
        <v>0</v>
      </c>
      <c r="AW312" s="11"/>
    </row>
    <row r="313" spans="1:49" s="18" customFormat="1" ht="11.25" customHeight="1" thickTop="1" x14ac:dyDescent="0.2">
      <c r="E313" s="20">
        <f>COUNTA(E12:E312)</f>
        <v>0</v>
      </c>
      <c r="F313" s="20"/>
      <c r="Q313" s="20">
        <f>SUM(M12:M312)</f>
        <v>0</v>
      </c>
      <c r="R313" s="122">
        <f>SUM(R12:R312)</f>
        <v>0</v>
      </c>
      <c r="S313" s="24"/>
      <c r="T313" s="29">
        <f>SUM(T12:T312)</f>
        <v>0</v>
      </c>
      <c r="U313" s="29">
        <f>SUM(U12:U312)</f>
        <v>0</v>
      </c>
      <c r="W313" s="132">
        <f>SUM(W12:W312)</f>
        <v>0</v>
      </c>
      <c r="X313" s="132">
        <f>SUM(X12:X312)</f>
        <v>0</v>
      </c>
      <c r="Y313" s="123"/>
      <c r="Z313" s="124"/>
      <c r="AA313" s="125"/>
      <c r="AB313" s="123"/>
      <c r="AC313" s="123"/>
      <c r="AD313" s="123"/>
      <c r="AE313" s="123"/>
      <c r="AF313" s="123"/>
      <c r="AG313" s="123"/>
      <c r="AH313" s="123"/>
      <c r="AI313" s="123"/>
      <c r="AJ313" s="123"/>
      <c r="AL313" s="17"/>
      <c r="AN313" s="98">
        <f t="shared" si="89"/>
        <v>1</v>
      </c>
      <c r="AV313" s="20"/>
    </row>
    <row r="314" spans="1:49" ht="11.25" customHeight="1" x14ac:dyDescent="0.25">
      <c r="R314" s="9"/>
      <c r="W314" s="58" t="s">
        <v>94</v>
      </c>
      <c r="X314" s="59" t="s">
        <v>95</v>
      </c>
      <c r="Z314" s="14"/>
      <c r="AA314" s="28"/>
      <c r="AI314" s="23"/>
      <c r="AJ314" s="23"/>
      <c r="AK314" s="9"/>
      <c r="AN314" s="98">
        <f t="shared" si="89"/>
        <v>0</v>
      </c>
    </row>
    <row r="315" spans="1:49" ht="11.25" customHeight="1" x14ac:dyDescent="0.25">
      <c r="R315" s="9"/>
      <c r="W315" s="23"/>
      <c r="Z315" s="14"/>
      <c r="AA315" s="28"/>
      <c r="AI315" s="23"/>
      <c r="AJ315" s="23"/>
      <c r="AK315" s="9"/>
      <c r="AN315" s="98">
        <f t="shared" si="89"/>
        <v>0</v>
      </c>
    </row>
    <row r="316" spans="1:49" ht="11.25" customHeight="1" x14ac:dyDescent="0.25">
      <c r="I316" s="13" t="s">
        <v>138</v>
      </c>
      <c r="J316" s="64">
        <f>COUNTA(E12:E312)</f>
        <v>0</v>
      </c>
      <c r="R316" s="9"/>
      <c r="W316" s="58">
        <f>SUM(W313:X313)</f>
        <v>0</v>
      </c>
      <c r="X316" s="23" t="s">
        <v>96</v>
      </c>
      <c r="Z316" s="14"/>
      <c r="AA316" s="28"/>
      <c r="AI316" s="23"/>
      <c r="AJ316" s="23"/>
      <c r="AK316" s="9"/>
      <c r="AN316" s="98">
        <f t="shared" si="89"/>
        <v>0</v>
      </c>
    </row>
    <row r="317" spans="1:49" ht="11.25" customHeight="1" x14ac:dyDescent="0.25">
      <c r="R317" s="9"/>
      <c r="W317" s="23"/>
      <c r="Z317" s="14"/>
      <c r="AA317" s="28"/>
      <c r="AI317" s="23"/>
      <c r="AJ317" s="23"/>
      <c r="AK317" s="9"/>
      <c r="AN317" s="98">
        <f t="shared" si="89"/>
        <v>0</v>
      </c>
    </row>
    <row r="318" spans="1:49" ht="11.25" customHeight="1" x14ac:dyDescent="0.25">
      <c r="R318" s="9"/>
      <c r="W318" s="23"/>
      <c r="Z318" s="14"/>
      <c r="AA318" s="28"/>
      <c r="AI318" s="23"/>
      <c r="AJ318" s="23"/>
      <c r="AK318" s="9"/>
      <c r="AN318" s="98">
        <f t="shared" si="89"/>
        <v>0</v>
      </c>
    </row>
    <row r="319" spans="1:49" ht="12" x14ac:dyDescent="0.25">
      <c r="R319" s="9"/>
      <c r="AA319" s="9"/>
      <c r="AB319" s="9"/>
      <c r="AI319" s="23"/>
      <c r="AJ319" s="23"/>
      <c r="AK319" s="23"/>
      <c r="AM319" s="13"/>
      <c r="AN319" s="98">
        <f t="shared" si="89"/>
        <v>0</v>
      </c>
    </row>
    <row r="320" spans="1:49" ht="12" x14ac:dyDescent="0.25">
      <c r="R320" s="9"/>
      <c r="AA320" s="9"/>
      <c r="AB320" s="9"/>
      <c r="AI320" s="23"/>
      <c r="AJ320" s="23"/>
      <c r="AK320" s="23"/>
      <c r="AM320" s="13"/>
      <c r="AN320" s="98">
        <f t="shared" si="89"/>
        <v>0</v>
      </c>
    </row>
    <row r="321" spans="18:40" ht="12" x14ac:dyDescent="0.25">
      <c r="R321" s="9"/>
      <c r="AA321" s="9"/>
      <c r="AB321" s="9"/>
      <c r="AI321" s="23"/>
      <c r="AJ321" s="23"/>
      <c r="AK321" s="23"/>
      <c r="AM321" s="13"/>
      <c r="AN321" s="98">
        <f t="shared" si="89"/>
        <v>0</v>
      </c>
    </row>
    <row r="322" spans="18:40" ht="12" x14ac:dyDescent="0.25">
      <c r="R322" s="9"/>
      <c r="AA322" s="9"/>
      <c r="AB322" s="9"/>
      <c r="AI322" s="23"/>
      <c r="AJ322" s="23"/>
      <c r="AK322" s="23"/>
      <c r="AM322" s="13"/>
      <c r="AN322" s="98">
        <f t="shared" si="89"/>
        <v>0</v>
      </c>
    </row>
    <row r="323" spans="18:40" ht="12" x14ac:dyDescent="0.25">
      <c r="R323" s="9"/>
      <c r="AA323" s="9"/>
      <c r="AB323" s="9"/>
      <c r="AI323" s="23"/>
      <c r="AJ323" s="23"/>
      <c r="AK323" s="23"/>
      <c r="AM323" s="13"/>
      <c r="AN323" s="98">
        <f t="shared" si="89"/>
        <v>0</v>
      </c>
    </row>
    <row r="324" spans="18:40" ht="12" x14ac:dyDescent="0.25">
      <c r="R324" s="9"/>
      <c r="AA324" s="9"/>
      <c r="AB324" s="9"/>
      <c r="AI324" s="23"/>
      <c r="AJ324" s="23"/>
      <c r="AK324" s="23"/>
      <c r="AM324" s="13"/>
      <c r="AN324" s="98">
        <f t="shared" si="89"/>
        <v>0</v>
      </c>
    </row>
    <row r="325" spans="18:40" ht="12" x14ac:dyDescent="0.25">
      <c r="R325" s="9"/>
      <c r="AA325" s="9"/>
      <c r="AB325" s="9"/>
      <c r="AI325" s="23"/>
      <c r="AJ325" s="23"/>
      <c r="AK325" s="23"/>
      <c r="AM325" s="13"/>
      <c r="AN325" s="98">
        <f t="shared" si="89"/>
        <v>0</v>
      </c>
    </row>
    <row r="326" spans="18:40" ht="12" x14ac:dyDescent="0.25">
      <c r="R326" s="9"/>
      <c r="AA326" s="9"/>
      <c r="AB326" s="9"/>
      <c r="AI326" s="23"/>
      <c r="AJ326" s="23"/>
      <c r="AK326" s="23"/>
      <c r="AM326" s="13"/>
      <c r="AN326" s="98">
        <f t="shared" si="89"/>
        <v>0</v>
      </c>
    </row>
    <row r="327" spans="18:40" ht="12" x14ac:dyDescent="0.25">
      <c r="R327" s="9"/>
      <c r="AA327" s="9"/>
      <c r="AB327" s="9"/>
      <c r="AI327" s="23"/>
      <c r="AJ327" s="23"/>
      <c r="AK327" s="23"/>
      <c r="AM327" s="13"/>
      <c r="AN327" s="98">
        <f t="shared" si="89"/>
        <v>0</v>
      </c>
    </row>
    <row r="328" spans="18:40" ht="12" x14ac:dyDescent="0.25">
      <c r="R328" s="9"/>
      <c r="AA328" s="9"/>
      <c r="AB328" s="9"/>
      <c r="AI328" s="23"/>
      <c r="AJ328" s="23"/>
      <c r="AK328" s="23"/>
      <c r="AM328" s="13"/>
      <c r="AN328" s="98">
        <f t="shared" si="89"/>
        <v>0</v>
      </c>
    </row>
    <row r="329" spans="18:40" ht="12" x14ac:dyDescent="0.25">
      <c r="R329" s="9"/>
      <c r="AA329" s="9"/>
      <c r="AB329" s="9"/>
      <c r="AI329" s="23"/>
      <c r="AJ329" s="23"/>
      <c r="AK329" s="23"/>
      <c r="AM329" s="13"/>
      <c r="AN329" s="98">
        <f t="shared" si="89"/>
        <v>0</v>
      </c>
    </row>
    <row r="330" spans="18:40" ht="12" x14ac:dyDescent="0.25">
      <c r="R330" s="9"/>
      <c r="AA330" s="9"/>
      <c r="AB330" s="9"/>
      <c r="AI330" s="23"/>
      <c r="AJ330" s="23"/>
      <c r="AK330" s="23"/>
      <c r="AM330" s="13"/>
      <c r="AN330" s="98">
        <f t="shared" si="89"/>
        <v>0</v>
      </c>
    </row>
    <row r="331" spans="18:40" ht="12" x14ac:dyDescent="0.25">
      <c r="R331" s="9"/>
      <c r="AA331" s="9"/>
      <c r="AB331" s="9"/>
      <c r="AI331" s="23"/>
      <c r="AJ331" s="23"/>
      <c r="AK331" s="23"/>
      <c r="AM331" s="13"/>
      <c r="AN331" s="98">
        <f t="shared" si="89"/>
        <v>0</v>
      </c>
    </row>
    <row r="332" spans="18:40" ht="12" x14ac:dyDescent="0.25">
      <c r="R332" s="9"/>
      <c r="AA332" s="9"/>
      <c r="AB332" s="9"/>
      <c r="AI332" s="23"/>
      <c r="AJ332" s="23"/>
      <c r="AK332" s="23"/>
      <c r="AM332" s="13"/>
      <c r="AN332" s="98">
        <f t="shared" ref="AN332:AN395" si="96">IF(E332="",0,1)</f>
        <v>0</v>
      </c>
    </row>
    <row r="333" spans="18:40" ht="12" x14ac:dyDescent="0.25">
      <c r="R333" s="9"/>
      <c r="AA333" s="9"/>
      <c r="AB333" s="9"/>
      <c r="AI333" s="23"/>
      <c r="AJ333" s="23"/>
      <c r="AK333" s="23"/>
      <c r="AM333" s="13"/>
      <c r="AN333" s="98">
        <f t="shared" si="96"/>
        <v>0</v>
      </c>
    </row>
    <row r="334" spans="18:40" ht="12" x14ac:dyDescent="0.25">
      <c r="R334" s="9"/>
      <c r="AA334" s="9"/>
      <c r="AB334" s="9"/>
      <c r="AI334" s="23"/>
      <c r="AJ334" s="23"/>
      <c r="AK334" s="23"/>
      <c r="AM334" s="13"/>
      <c r="AN334" s="98">
        <f t="shared" si="96"/>
        <v>0</v>
      </c>
    </row>
    <row r="335" spans="18:40" ht="12" x14ac:dyDescent="0.25">
      <c r="R335" s="9"/>
      <c r="AA335" s="9"/>
      <c r="AB335" s="9"/>
      <c r="AI335" s="23"/>
      <c r="AJ335" s="23"/>
      <c r="AK335" s="23"/>
      <c r="AM335" s="13"/>
      <c r="AN335" s="98">
        <f t="shared" si="96"/>
        <v>0</v>
      </c>
    </row>
    <row r="336" spans="18:40" ht="12" x14ac:dyDescent="0.25">
      <c r="R336" s="9"/>
      <c r="AA336" s="9"/>
      <c r="AB336" s="9"/>
      <c r="AI336" s="23"/>
      <c r="AJ336" s="23"/>
      <c r="AK336" s="23"/>
      <c r="AM336" s="13"/>
      <c r="AN336" s="98">
        <f t="shared" si="96"/>
        <v>0</v>
      </c>
    </row>
    <row r="337" spans="18:40" ht="12" x14ac:dyDescent="0.25">
      <c r="R337" s="9"/>
      <c r="AA337" s="9"/>
      <c r="AB337" s="9"/>
      <c r="AI337" s="23"/>
      <c r="AJ337" s="23"/>
      <c r="AK337" s="23"/>
      <c r="AM337" s="13"/>
      <c r="AN337" s="98">
        <f t="shared" si="96"/>
        <v>0</v>
      </c>
    </row>
    <row r="338" spans="18:40" ht="12" x14ac:dyDescent="0.25">
      <c r="R338" s="9"/>
      <c r="AA338" s="9"/>
      <c r="AB338" s="9"/>
      <c r="AI338" s="23"/>
      <c r="AJ338" s="23"/>
      <c r="AK338" s="23"/>
      <c r="AM338" s="13"/>
      <c r="AN338" s="98">
        <f t="shared" si="96"/>
        <v>0</v>
      </c>
    </row>
    <row r="339" spans="18:40" ht="12" x14ac:dyDescent="0.25">
      <c r="R339" s="9"/>
      <c r="AA339" s="9"/>
      <c r="AB339" s="9"/>
      <c r="AI339" s="23"/>
      <c r="AJ339" s="23"/>
      <c r="AK339" s="23"/>
      <c r="AM339" s="13"/>
      <c r="AN339" s="98">
        <f t="shared" si="96"/>
        <v>0</v>
      </c>
    </row>
    <row r="340" spans="18:40" ht="12" x14ac:dyDescent="0.25">
      <c r="R340" s="9"/>
      <c r="AA340" s="9"/>
      <c r="AB340" s="9"/>
      <c r="AI340" s="23"/>
      <c r="AJ340" s="23"/>
      <c r="AK340" s="23"/>
      <c r="AM340" s="13"/>
      <c r="AN340" s="98">
        <f t="shared" si="96"/>
        <v>0</v>
      </c>
    </row>
    <row r="341" spans="18:40" ht="12" x14ac:dyDescent="0.25">
      <c r="R341" s="9"/>
      <c r="AA341" s="9"/>
      <c r="AB341" s="9"/>
      <c r="AI341" s="23"/>
      <c r="AJ341" s="23"/>
      <c r="AK341" s="23"/>
      <c r="AM341" s="13"/>
      <c r="AN341" s="98">
        <f t="shared" si="96"/>
        <v>0</v>
      </c>
    </row>
    <row r="342" spans="18:40" ht="12" x14ac:dyDescent="0.25">
      <c r="R342" s="9"/>
      <c r="AA342" s="9"/>
      <c r="AB342" s="9"/>
      <c r="AI342" s="23"/>
      <c r="AJ342" s="23"/>
      <c r="AK342" s="23"/>
      <c r="AM342" s="13"/>
      <c r="AN342" s="98">
        <f t="shared" si="96"/>
        <v>0</v>
      </c>
    </row>
    <row r="343" spans="18:40" ht="12" x14ac:dyDescent="0.25">
      <c r="R343" s="9"/>
      <c r="AA343" s="9"/>
      <c r="AB343" s="9"/>
      <c r="AI343" s="23"/>
      <c r="AJ343" s="23"/>
      <c r="AK343" s="23"/>
      <c r="AM343" s="13"/>
      <c r="AN343" s="98">
        <f t="shared" si="96"/>
        <v>0</v>
      </c>
    </row>
    <row r="344" spans="18:40" ht="12" x14ac:dyDescent="0.25">
      <c r="R344" s="9"/>
      <c r="AA344" s="56"/>
      <c r="AB344" s="9"/>
      <c r="AI344" s="23"/>
      <c r="AJ344" s="23"/>
      <c r="AK344" s="23"/>
      <c r="AM344" s="13"/>
      <c r="AN344" s="98">
        <f t="shared" si="96"/>
        <v>0</v>
      </c>
    </row>
    <row r="345" spans="18:40" ht="12" x14ac:dyDescent="0.25">
      <c r="R345" s="9"/>
      <c r="AA345" s="9"/>
      <c r="AB345" s="9"/>
      <c r="AI345" s="23"/>
      <c r="AJ345" s="23"/>
      <c r="AK345" s="23"/>
      <c r="AM345" s="13"/>
      <c r="AN345" s="98">
        <f t="shared" si="96"/>
        <v>0</v>
      </c>
    </row>
    <row r="346" spans="18:40" ht="12" x14ac:dyDescent="0.25">
      <c r="R346" s="9"/>
      <c r="AA346" s="9"/>
      <c r="AB346" s="9"/>
      <c r="AI346" s="23"/>
      <c r="AJ346" s="23"/>
      <c r="AK346" s="23"/>
      <c r="AM346" s="13"/>
      <c r="AN346" s="98">
        <f t="shared" si="96"/>
        <v>0</v>
      </c>
    </row>
    <row r="347" spans="18:40" ht="12" x14ac:dyDescent="0.25">
      <c r="R347" s="9"/>
      <c r="AA347" s="9"/>
      <c r="AB347" s="56"/>
      <c r="AI347" s="23"/>
      <c r="AJ347" s="23"/>
      <c r="AK347" s="23"/>
      <c r="AN347" s="98">
        <f t="shared" si="96"/>
        <v>0</v>
      </c>
    </row>
    <row r="348" spans="18:40" ht="12" x14ac:dyDescent="0.25">
      <c r="R348" s="9"/>
      <c r="AA348" s="9"/>
      <c r="AB348" s="9"/>
      <c r="AI348" s="23"/>
      <c r="AJ348" s="23"/>
      <c r="AK348" s="23"/>
      <c r="AN348" s="98">
        <f t="shared" si="96"/>
        <v>0</v>
      </c>
    </row>
    <row r="349" spans="18:40" ht="12" x14ac:dyDescent="0.25">
      <c r="R349" s="9"/>
      <c r="AA349" s="9"/>
      <c r="AB349" s="9"/>
      <c r="AI349" s="23"/>
      <c r="AJ349" s="23"/>
      <c r="AK349" s="23"/>
      <c r="AN349" s="98">
        <f t="shared" si="96"/>
        <v>0</v>
      </c>
    </row>
    <row r="350" spans="18:40" ht="12" x14ac:dyDescent="0.25">
      <c r="R350" s="9"/>
      <c r="AB350" s="9"/>
      <c r="AI350" s="23"/>
      <c r="AJ350" s="23"/>
      <c r="AK350" s="23"/>
      <c r="AN350" s="98">
        <f t="shared" si="96"/>
        <v>0</v>
      </c>
    </row>
    <row r="351" spans="18:40" ht="12" x14ac:dyDescent="0.25">
      <c r="R351" s="9"/>
      <c r="AB351" s="9"/>
      <c r="AI351" s="23"/>
      <c r="AJ351" s="23"/>
      <c r="AK351" s="23"/>
      <c r="AN351" s="98">
        <f t="shared" si="96"/>
        <v>0</v>
      </c>
    </row>
    <row r="352" spans="18:40" ht="12" x14ac:dyDescent="0.25">
      <c r="R352" s="9"/>
      <c r="AB352" s="9"/>
      <c r="AI352" s="23"/>
      <c r="AJ352" s="9"/>
      <c r="AK352" s="9"/>
      <c r="AN352" s="98">
        <f t="shared" si="96"/>
        <v>0</v>
      </c>
    </row>
    <row r="353" spans="18:43" ht="11.25" customHeight="1" x14ac:dyDescent="0.25">
      <c r="R353" s="9"/>
      <c r="AI353" s="23"/>
      <c r="AJ353" s="9"/>
      <c r="AK353" s="9"/>
      <c r="AN353" s="98">
        <f t="shared" si="96"/>
        <v>0</v>
      </c>
      <c r="AQ353" s="149"/>
    </row>
    <row r="354" spans="18:43" ht="11.25" customHeight="1" x14ac:dyDescent="0.25">
      <c r="R354" s="9"/>
      <c r="AI354" s="23"/>
      <c r="AJ354" s="9"/>
      <c r="AK354" s="9"/>
      <c r="AN354" s="98">
        <f t="shared" si="96"/>
        <v>0</v>
      </c>
      <c r="AQ354" s="149"/>
    </row>
    <row r="355" spans="18:43" ht="11.25" customHeight="1" x14ac:dyDescent="0.25">
      <c r="R355" s="9"/>
      <c r="AI355" s="23"/>
      <c r="AJ355" s="9"/>
      <c r="AK355" s="9"/>
      <c r="AN355" s="98">
        <f t="shared" si="96"/>
        <v>0</v>
      </c>
      <c r="AQ355" s="149"/>
    </row>
    <row r="356" spans="18:43" ht="11.25" customHeight="1" x14ac:dyDescent="0.25">
      <c r="R356" s="9"/>
      <c r="AI356" s="23"/>
      <c r="AJ356" s="9"/>
      <c r="AK356" s="9"/>
      <c r="AN356" s="98">
        <f t="shared" si="96"/>
        <v>0</v>
      </c>
      <c r="AQ356" s="149"/>
    </row>
    <row r="357" spans="18:43" ht="11.25" customHeight="1" x14ac:dyDescent="0.25">
      <c r="R357" s="9"/>
      <c r="AI357" s="23"/>
      <c r="AJ357" s="9"/>
      <c r="AK357" s="9"/>
      <c r="AN357" s="98">
        <f t="shared" si="96"/>
        <v>0</v>
      </c>
      <c r="AQ357" s="149"/>
    </row>
    <row r="358" spans="18:43" ht="11.25" customHeight="1" x14ac:dyDescent="0.25">
      <c r="R358" s="9"/>
      <c r="AI358" s="23"/>
      <c r="AJ358" s="9"/>
      <c r="AK358" s="9"/>
      <c r="AN358" s="98">
        <f t="shared" si="96"/>
        <v>0</v>
      </c>
      <c r="AQ358" s="149"/>
    </row>
    <row r="359" spans="18:43" ht="11.25" customHeight="1" x14ac:dyDescent="0.25">
      <c r="R359" s="9"/>
      <c r="AI359" s="23"/>
      <c r="AJ359" s="9"/>
      <c r="AK359" s="9"/>
      <c r="AN359" s="98">
        <f t="shared" si="96"/>
        <v>0</v>
      </c>
      <c r="AQ359" s="149"/>
    </row>
    <row r="360" spans="18:43" ht="11.25" customHeight="1" x14ac:dyDescent="0.25">
      <c r="R360" s="9"/>
      <c r="AI360" s="23"/>
      <c r="AJ360" s="9"/>
      <c r="AK360" s="9"/>
      <c r="AN360" s="98">
        <f t="shared" si="96"/>
        <v>0</v>
      </c>
      <c r="AQ360" s="149"/>
    </row>
    <row r="361" spans="18:43" ht="11.25" customHeight="1" x14ac:dyDescent="0.25">
      <c r="R361" s="9"/>
      <c r="AI361" s="23"/>
      <c r="AJ361" s="9"/>
      <c r="AK361" s="9"/>
      <c r="AN361" s="98">
        <f t="shared" si="96"/>
        <v>0</v>
      </c>
      <c r="AQ361" s="149"/>
    </row>
    <row r="362" spans="18:43" ht="11.25" customHeight="1" x14ac:dyDescent="0.25">
      <c r="R362" s="9"/>
      <c r="AI362" s="23"/>
      <c r="AJ362" s="9"/>
      <c r="AK362" s="9"/>
      <c r="AN362" s="98">
        <f t="shared" si="96"/>
        <v>0</v>
      </c>
      <c r="AQ362" s="149"/>
    </row>
    <row r="363" spans="18:43" ht="11.25" customHeight="1" x14ac:dyDescent="0.25">
      <c r="R363" s="9"/>
      <c r="AI363" s="23"/>
      <c r="AJ363" s="9"/>
      <c r="AK363" s="9"/>
      <c r="AN363" s="98">
        <f t="shared" si="96"/>
        <v>0</v>
      </c>
      <c r="AQ363" s="149"/>
    </row>
    <row r="364" spans="18:43" ht="11.25" customHeight="1" x14ac:dyDescent="0.25">
      <c r="R364" s="9"/>
      <c r="AI364" s="23"/>
      <c r="AJ364" s="9"/>
      <c r="AK364" s="9"/>
      <c r="AN364" s="98">
        <f t="shared" si="96"/>
        <v>0</v>
      </c>
      <c r="AQ364" s="149"/>
    </row>
    <row r="365" spans="18:43" ht="11.25" customHeight="1" x14ac:dyDescent="0.25">
      <c r="R365" s="9"/>
      <c r="AI365" s="23"/>
      <c r="AJ365" s="9"/>
      <c r="AK365" s="9"/>
      <c r="AN365" s="98">
        <f t="shared" si="96"/>
        <v>0</v>
      </c>
      <c r="AQ365" s="149"/>
    </row>
    <row r="366" spans="18:43" ht="11.25" customHeight="1" x14ac:dyDescent="0.25">
      <c r="R366" s="9"/>
      <c r="AI366" s="23"/>
      <c r="AJ366" s="9"/>
      <c r="AK366" s="9"/>
      <c r="AN366" s="98">
        <f t="shared" si="96"/>
        <v>0</v>
      </c>
      <c r="AQ366" s="149"/>
    </row>
    <row r="367" spans="18:43" ht="11.25" customHeight="1" x14ac:dyDescent="0.25">
      <c r="R367" s="9"/>
      <c r="AI367" s="23"/>
      <c r="AJ367" s="9"/>
      <c r="AK367" s="9"/>
      <c r="AN367" s="98">
        <f t="shared" si="96"/>
        <v>0</v>
      </c>
      <c r="AQ367" s="149"/>
    </row>
    <row r="368" spans="18:43" ht="11.25" customHeight="1" x14ac:dyDescent="0.25">
      <c r="R368" s="9"/>
      <c r="AI368" s="23"/>
      <c r="AJ368" s="9"/>
      <c r="AK368" s="9"/>
      <c r="AN368" s="98">
        <f t="shared" si="96"/>
        <v>0</v>
      </c>
      <c r="AQ368" s="149"/>
    </row>
    <row r="369" spans="18:43" ht="11.25" customHeight="1" x14ac:dyDescent="0.25">
      <c r="R369" s="9"/>
      <c r="AI369" s="23"/>
      <c r="AJ369" s="9"/>
      <c r="AK369" s="9"/>
      <c r="AN369" s="98">
        <f t="shared" si="96"/>
        <v>0</v>
      </c>
      <c r="AQ369" s="149"/>
    </row>
    <row r="370" spans="18:43" ht="12" x14ac:dyDescent="0.25">
      <c r="R370" s="9"/>
      <c r="AI370" s="23"/>
      <c r="AJ370" s="9"/>
      <c r="AK370" s="9"/>
      <c r="AN370" s="98">
        <f t="shared" si="96"/>
        <v>0</v>
      </c>
    </row>
    <row r="371" spans="18:43" ht="11.25" customHeight="1" x14ac:dyDescent="0.25">
      <c r="R371" s="9"/>
      <c r="AI371" s="23"/>
      <c r="AJ371" s="9"/>
      <c r="AK371" s="9"/>
      <c r="AN371" s="98">
        <f t="shared" si="96"/>
        <v>0</v>
      </c>
      <c r="AQ371" s="149"/>
    </row>
    <row r="372" spans="18:43" ht="11.25" customHeight="1" x14ac:dyDescent="0.25">
      <c r="R372" s="9"/>
      <c r="AI372" s="23"/>
      <c r="AJ372" s="9"/>
      <c r="AK372" s="9"/>
      <c r="AN372" s="98">
        <f t="shared" si="96"/>
        <v>0</v>
      </c>
      <c r="AQ372" s="149"/>
    </row>
    <row r="373" spans="18:43" ht="12" x14ac:dyDescent="0.25">
      <c r="R373" s="9"/>
      <c r="AI373" s="23"/>
      <c r="AJ373" s="9"/>
      <c r="AK373" s="9"/>
      <c r="AN373" s="98">
        <f t="shared" si="96"/>
        <v>0</v>
      </c>
    </row>
    <row r="374" spans="18:43" ht="11.25" customHeight="1" x14ac:dyDescent="0.25">
      <c r="R374" s="9"/>
      <c r="AI374" s="23"/>
      <c r="AJ374" s="9"/>
      <c r="AK374" s="9"/>
      <c r="AN374" s="98">
        <f t="shared" si="96"/>
        <v>0</v>
      </c>
      <c r="AQ374" s="149"/>
    </row>
    <row r="375" spans="18:43" ht="11.25" customHeight="1" x14ac:dyDescent="0.25">
      <c r="R375" s="9"/>
      <c r="AI375" s="23"/>
      <c r="AJ375" s="9"/>
      <c r="AK375" s="9"/>
      <c r="AN375" s="98">
        <f t="shared" si="96"/>
        <v>0</v>
      </c>
      <c r="AQ375" s="149"/>
    </row>
    <row r="376" spans="18:43" ht="11.25" customHeight="1" x14ac:dyDescent="0.25">
      <c r="R376" s="9"/>
      <c r="AI376" s="23"/>
      <c r="AJ376" s="9"/>
      <c r="AK376" s="9"/>
      <c r="AN376" s="98">
        <f t="shared" si="96"/>
        <v>0</v>
      </c>
      <c r="AQ376" s="149"/>
    </row>
    <row r="377" spans="18:43" ht="11.25" customHeight="1" x14ac:dyDescent="0.25">
      <c r="R377" s="9"/>
      <c r="AI377" s="23"/>
      <c r="AJ377" s="9"/>
      <c r="AK377" s="9"/>
      <c r="AN377" s="98">
        <f t="shared" si="96"/>
        <v>0</v>
      </c>
      <c r="AQ377" s="149"/>
    </row>
    <row r="378" spans="18:43" ht="11.25" customHeight="1" x14ac:dyDescent="0.25">
      <c r="R378" s="9"/>
      <c r="AI378" s="23"/>
      <c r="AJ378" s="9"/>
      <c r="AK378" s="9"/>
      <c r="AN378" s="98">
        <f t="shared" si="96"/>
        <v>0</v>
      </c>
      <c r="AQ378" s="149"/>
    </row>
    <row r="379" spans="18:43" ht="11.25" customHeight="1" x14ac:dyDescent="0.25">
      <c r="R379" s="9"/>
      <c r="AI379" s="23"/>
      <c r="AJ379" s="9"/>
      <c r="AK379" s="9"/>
      <c r="AN379" s="98">
        <f t="shared" si="96"/>
        <v>0</v>
      </c>
      <c r="AQ379" s="149"/>
    </row>
    <row r="380" spans="18:43" ht="11.25" customHeight="1" x14ac:dyDescent="0.25">
      <c r="R380" s="9"/>
      <c r="AI380" s="23"/>
      <c r="AJ380" s="9"/>
      <c r="AK380" s="9"/>
      <c r="AN380" s="98">
        <f t="shared" si="96"/>
        <v>0</v>
      </c>
      <c r="AQ380" s="149"/>
    </row>
    <row r="381" spans="18:43" ht="11.25" customHeight="1" x14ac:dyDescent="0.25">
      <c r="R381" s="9"/>
      <c r="AI381" s="23"/>
      <c r="AJ381" s="9"/>
      <c r="AK381" s="9"/>
      <c r="AN381" s="98">
        <f t="shared" si="96"/>
        <v>0</v>
      </c>
      <c r="AQ381" s="149"/>
    </row>
    <row r="382" spans="18:43" ht="12" x14ac:dyDescent="0.25">
      <c r="R382" s="9"/>
      <c r="AB382" s="60"/>
      <c r="AI382" s="23"/>
      <c r="AJ382" s="9"/>
      <c r="AK382" s="9"/>
      <c r="AN382" s="98">
        <f t="shared" si="96"/>
        <v>0</v>
      </c>
    </row>
    <row r="383" spans="18:43" ht="11.25" customHeight="1" x14ac:dyDescent="0.25">
      <c r="R383" s="9"/>
      <c r="AI383" s="23"/>
      <c r="AJ383" s="9"/>
      <c r="AK383" s="9"/>
      <c r="AN383" s="98">
        <f t="shared" si="96"/>
        <v>0</v>
      </c>
      <c r="AQ383" s="149"/>
    </row>
    <row r="384" spans="18:43" ht="12" x14ac:dyDescent="0.25">
      <c r="R384" s="9"/>
      <c r="AA384" s="61"/>
      <c r="AI384" s="23"/>
      <c r="AJ384" s="9"/>
      <c r="AK384" s="9"/>
      <c r="AN384" s="98">
        <f t="shared" si="96"/>
        <v>0</v>
      </c>
    </row>
    <row r="385" spans="18:43" ht="11.25" customHeight="1" x14ac:dyDescent="0.25">
      <c r="R385" s="9"/>
      <c r="AI385" s="23"/>
      <c r="AJ385" s="9"/>
      <c r="AK385" s="9"/>
      <c r="AN385" s="98">
        <f t="shared" si="96"/>
        <v>0</v>
      </c>
      <c r="AQ385" s="149"/>
    </row>
    <row r="386" spans="18:43" ht="11.25" customHeight="1" x14ac:dyDescent="0.25">
      <c r="R386" s="9"/>
      <c r="AI386" s="23"/>
      <c r="AJ386" s="9"/>
      <c r="AK386" s="9"/>
      <c r="AN386" s="98">
        <f t="shared" si="96"/>
        <v>0</v>
      </c>
      <c r="AQ386" s="149"/>
    </row>
    <row r="387" spans="18:43" ht="11.25" customHeight="1" x14ac:dyDescent="0.25">
      <c r="R387" s="9"/>
      <c r="AI387" s="23"/>
      <c r="AJ387" s="9"/>
      <c r="AK387" s="9"/>
      <c r="AN387" s="98">
        <f t="shared" si="96"/>
        <v>0</v>
      </c>
      <c r="AQ387" s="149"/>
    </row>
    <row r="388" spans="18:43" ht="11.25" customHeight="1" x14ac:dyDescent="0.25">
      <c r="R388" s="9"/>
      <c r="AI388" s="23"/>
      <c r="AJ388" s="9"/>
      <c r="AK388" s="9"/>
      <c r="AN388" s="98">
        <f t="shared" si="96"/>
        <v>0</v>
      </c>
      <c r="AQ388" s="149"/>
    </row>
    <row r="389" spans="18:43" ht="11.25" customHeight="1" x14ac:dyDescent="0.25">
      <c r="R389" s="9"/>
      <c r="AI389" s="23"/>
      <c r="AJ389" s="9"/>
      <c r="AK389" s="9"/>
      <c r="AN389" s="98">
        <f t="shared" si="96"/>
        <v>0</v>
      </c>
      <c r="AQ389" s="149"/>
    </row>
    <row r="390" spans="18:43" ht="11.25" customHeight="1" x14ac:dyDescent="0.25">
      <c r="R390" s="9"/>
      <c r="AI390" s="23"/>
      <c r="AJ390" s="9"/>
      <c r="AK390" s="9"/>
      <c r="AN390" s="98">
        <f t="shared" si="96"/>
        <v>0</v>
      </c>
      <c r="AQ390" s="149"/>
    </row>
    <row r="391" spans="18:43" ht="11.25" customHeight="1" x14ac:dyDescent="0.25">
      <c r="R391" s="9"/>
      <c r="AI391" s="23"/>
      <c r="AJ391" s="9"/>
      <c r="AK391" s="9"/>
      <c r="AN391" s="98">
        <f t="shared" si="96"/>
        <v>0</v>
      </c>
      <c r="AQ391" s="149"/>
    </row>
    <row r="392" spans="18:43" ht="11.25" customHeight="1" x14ac:dyDescent="0.25">
      <c r="R392" s="9"/>
      <c r="AI392" s="23"/>
      <c r="AJ392" s="9"/>
      <c r="AK392" s="9"/>
      <c r="AN392" s="98">
        <f t="shared" si="96"/>
        <v>0</v>
      </c>
      <c r="AQ392" s="149"/>
    </row>
    <row r="393" spans="18:43" ht="11.25" customHeight="1" x14ac:dyDescent="0.25">
      <c r="R393" s="9"/>
      <c r="AI393" s="23"/>
      <c r="AJ393" s="9"/>
      <c r="AK393" s="9"/>
      <c r="AN393" s="98">
        <f t="shared" si="96"/>
        <v>0</v>
      </c>
      <c r="AQ393" s="149"/>
    </row>
    <row r="394" spans="18:43" ht="11.25" customHeight="1" x14ac:dyDescent="0.25">
      <c r="R394" s="9"/>
      <c r="AI394" s="23"/>
      <c r="AJ394" s="9"/>
      <c r="AK394" s="9"/>
      <c r="AN394" s="98">
        <f t="shared" si="96"/>
        <v>0</v>
      </c>
      <c r="AQ394" s="149"/>
    </row>
    <row r="395" spans="18:43" ht="12" x14ac:dyDescent="0.25">
      <c r="R395" s="9"/>
      <c r="AA395" s="9"/>
      <c r="AI395" s="23"/>
      <c r="AJ395" s="9"/>
      <c r="AK395" s="9"/>
      <c r="AN395" s="98">
        <f t="shared" si="96"/>
        <v>0</v>
      </c>
    </row>
    <row r="396" spans="18:43" ht="11.25" customHeight="1" x14ac:dyDescent="0.25">
      <c r="R396" s="9"/>
      <c r="AI396" s="23"/>
      <c r="AJ396" s="9"/>
      <c r="AK396" s="9"/>
      <c r="AN396" s="98">
        <f t="shared" ref="AN396:AN412" si="97">IF(E396="",0,1)</f>
        <v>0</v>
      </c>
      <c r="AQ396" s="149"/>
    </row>
    <row r="397" spans="18:43" ht="11.25" customHeight="1" x14ac:dyDescent="0.25">
      <c r="R397" s="9"/>
      <c r="AI397" s="23"/>
      <c r="AJ397" s="9"/>
      <c r="AK397" s="9"/>
      <c r="AM397" s="13"/>
      <c r="AN397" s="98">
        <f t="shared" si="97"/>
        <v>0</v>
      </c>
      <c r="AQ397" s="149"/>
    </row>
    <row r="398" spans="18:43" ht="12" x14ac:dyDescent="0.25">
      <c r="R398" s="9"/>
      <c r="AB398" s="9"/>
      <c r="AI398" s="23"/>
      <c r="AJ398" s="9"/>
      <c r="AK398" s="9"/>
      <c r="AM398" s="13"/>
      <c r="AN398" s="98">
        <f t="shared" si="97"/>
        <v>0</v>
      </c>
    </row>
    <row r="399" spans="18:43" ht="11.25" customHeight="1" x14ac:dyDescent="0.25">
      <c r="R399" s="9"/>
      <c r="AI399" s="23"/>
      <c r="AJ399" s="9"/>
      <c r="AK399" s="9"/>
      <c r="AN399" s="98">
        <f t="shared" si="97"/>
        <v>0</v>
      </c>
      <c r="AQ399" s="149"/>
    </row>
    <row r="400" spans="18:43" ht="11.25" customHeight="1" x14ac:dyDescent="0.25">
      <c r="R400" s="9"/>
      <c r="AI400" s="23"/>
      <c r="AJ400" s="9"/>
      <c r="AK400" s="9"/>
      <c r="AN400" s="98">
        <f t="shared" si="97"/>
        <v>0</v>
      </c>
      <c r="AQ400" s="149"/>
    </row>
    <row r="401" spans="18:44" ht="12" x14ac:dyDescent="0.25">
      <c r="R401" s="9"/>
      <c r="AI401" s="23"/>
      <c r="AJ401" s="23"/>
      <c r="AK401" s="23"/>
      <c r="AN401" s="98">
        <f t="shared" si="97"/>
        <v>0</v>
      </c>
    </row>
    <row r="402" spans="18:44" ht="11.25" customHeight="1" x14ac:dyDescent="0.25">
      <c r="R402" s="9"/>
      <c r="AI402" s="23"/>
      <c r="AJ402" s="23"/>
      <c r="AK402" s="23"/>
      <c r="AN402" s="98">
        <f t="shared" si="97"/>
        <v>0</v>
      </c>
      <c r="AR402" s="149"/>
    </row>
    <row r="403" spans="18:44" ht="11.25" customHeight="1" x14ac:dyDescent="0.25">
      <c r="R403" s="9"/>
      <c r="AI403" s="23"/>
      <c r="AJ403" s="9"/>
      <c r="AK403" s="9"/>
      <c r="AN403" s="98">
        <f t="shared" si="97"/>
        <v>0</v>
      </c>
      <c r="AQ403" s="149"/>
    </row>
    <row r="404" spans="18:44" ht="12" x14ac:dyDescent="0.25">
      <c r="R404" s="9"/>
      <c r="AI404" s="23"/>
      <c r="AJ404" s="9"/>
      <c r="AK404" s="9"/>
      <c r="AN404" s="98">
        <f t="shared" si="97"/>
        <v>0</v>
      </c>
    </row>
    <row r="405" spans="18:44" ht="11.25" customHeight="1" x14ac:dyDescent="0.25">
      <c r="R405" s="9"/>
      <c r="AN405" s="98">
        <f t="shared" si="97"/>
        <v>0</v>
      </c>
    </row>
    <row r="406" spans="18:44" ht="11.25" customHeight="1" x14ac:dyDescent="0.25">
      <c r="R406" s="9"/>
      <c r="AN406" s="98">
        <f t="shared" si="97"/>
        <v>0</v>
      </c>
    </row>
    <row r="407" spans="18:44" ht="11.25" customHeight="1" x14ac:dyDescent="0.25">
      <c r="R407" s="9"/>
      <c r="AN407" s="98">
        <f t="shared" si="97"/>
        <v>0</v>
      </c>
    </row>
    <row r="408" spans="18:44" ht="11.25" customHeight="1" x14ac:dyDescent="0.25">
      <c r="R408" s="9"/>
      <c r="AN408" s="98">
        <f t="shared" si="97"/>
        <v>0</v>
      </c>
    </row>
    <row r="409" spans="18:44" ht="11.25" customHeight="1" x14ac:dyDescent="0.25">
      <c r="R409" s="9"/>
      <c r="AN409" s="98">
        <f t="shared" si="97"/>
        <v>0</v>
      </c>
    </row>
    <row r="410" spans="18:44" ht="11.25" customHeight="1" x14ac:dyDescent="0.25">
      <c r="R410" s="9"/>
      <c r="AN410" s="98">
        <f t="shared" si="97"/>
        <v>0</v>
      </c>
    </row>
    <row r="411" spans="18:44" ht="11.25" customHeight="1" x14ac:dyDescent="0.25">
      <c r="R411" s="9"/>
      <c r="AN411" s="98">
        <f t="shared" si="97"/>
        <v>0</v>
      </c>
    </row>
    <row r="412" spans="18:44" ht="11.25" customHeight="1" x14ac:dyDescent="0.25">
      <c r="R412" s="9"/>
      <c r="AN412" s="98">
        <f t="shared" si="97"/>
        <v>0</v>
      </c>
    </row>
    <row r="413" spans="18:44" ht="11.25" customHeight="1" x14ac:dyDescent="0.25">
      <c r="R413" s="9"/>
    </row>
    <row r="414" spans="18:44" ht="11.25" customHeight="1" x14ac:dyDescent="0.25">
      <c r="R414" s="9"/>
    </row>
    <row r="415" spans="18:44" ht="11.25" customHeight="1" x14ac:dyDescent="0.25">
      <c r="R415" s="9"/>
    </row>
    <row r="416" spans="18:44" ht="11.25" customHeight="1" x14ac:dyDescent="0.25">
      <c r="R416" s="9"/>
    </row>
    <row r="417" spans="18:18" ht="11.25" customHeight="1" x14ac:dyDescent="0.25">
      <c r="R417" s="9"/>
    </row>
    <row r="418" spans="18:18" ht="11.25" customHeight="1" x14ac:dyDescent="0.25">
      <c r="R418" s="9"/>
    </row>
    <row r="419" spans="18:18" ht="11.25" customHeight="1" x14ac:dyDescent="0.25">
      <c r="R419" s="9"/>
    </row>
    <row r="420" spans="18:18" ht="11.25" customHeight="1" x14ac:dyDescent="0.25">
      <c r="R420" s="9"/>
    </row>
    <row r="421" spans="18:18" ht="11.25" customHeight="1" x14ac:dyDescent="0.25">
      <c r="R421" s="9"/>
    </row>
    <row r="422" spans="18:18" ht="11.25" customHeight="1" x14ac:dyDescent="0.25">
      <c r="R422" s="9"/>
    </row>
    <row r="423" spans="18:18" ht="11.25" customHeight="1" x14ac:dyDescent="0.25">
      <c r="R423" s="9"/>
    </row>
    <row r="424" spans="18:18" ht="11.25" customHeight="1" x14ac:dyDescent="0.25">
      <c r="R424" s="9"/>
    </row>
    <row r="425" spans="18:18" ht="11.25" customHeight="1" x14ac:dyDescent="0.25">
      <c r="R425" s="9"/>
    </row>
    <row r="426" spans="18:18" ht="11.25" customHeight="1" x14ac:dyDescent="0.25">
      <c r="R426" s="9"/>
    </row>
    <row r="427" spans="18:18" ht="11.25" customHeight="1" x14ac:dyDescent="0.25">
      <c r="R427" s="9"/>
    </row>
    <row r="428" spans="18:18" ht="11.25" customHeight="1" x14ac:dyDescent="0.25">
      <c r="R428" s="9"/>
    </row>
    <row r="429" spans="18:18" ht="11.25" customHeight="1" x14ac:dyDescent="0.25">
      <c r="R429" s="9"/>
    </row>
    <row r="430" spans="18:18" ht="11.25" customHeight="1" x14ac:dyDescent="0.25">
      <c r="R430" s="9"/>
    </row>
    <row r="431" spans="18:18" ht="11.25" customHeight="1" x14ac:dyDescent="0.25">
      <c r="R431" s="9"/>
    </row>
    <row r="432" spans="18:18" ht="11.25" customHeight="1" x14ac:dyDescent="0.25">
      <c r="R432" s="9"/>
    </row>
    <row r="433" spans="18:18" ht="11.25" customHeight="1" x14ac:dyDescent="0.25">
      <c r="R433" s="9"/>
    </row>
    <row r="434" spans="18:18" ht="11.25" customHeight="1" x14ac:dyDescent="0.25">
      <c r="R434" s="9"/>
    </row>
    <row r="435" spans="18:18" ht="11.25" customHeight="1" x14ac:dyDescent="0.25">
      <c r="R435" s="9"/>
    </row>
    <row r="436" spans="18:18" ht="11.25" customHeight="1" x14ac:dyDescent="0.25">
      <c r="R436" s="9"/>
    </row>
    <row r="437" spans="18:18" ht="11.25" customHeight="1" x14ac:dyDescent="0.25">
      <c r="R437" s="9"/>
    </row>
    <row r="438" spans="18:18" ht="11.25" customHeight="1" x14ac:dyDescent="0.25">
      <c r="R438" s="9"/>
    </row>
    <row r="439" spans="18:18" ht="11.25" customHeight="1" x14ac:dyDescent="0.25">
      <c r="R439" s="9"/>
    </row>
    <row r="440" spans="18:18" ht="11.25" customHeight="1" x14ac:dyDescent="0.25">
      <c r="R440" s="9"/>
    </row>
    <row r="441" spans="18:18" ht="11.25" customHeight="1" x14ac:dyDescent="0.25">
      <c r="R441" s="9"/>
    </row>
    <row r="442" spans="18:18" ht="11.25" customHeight="1" x14ac:dyDescent="0.25">
      <c r="R442" s="9"/>
    </row>
    <row r="443" spans="18:18" ht="11.25" customHeight="1" x14ac:dyDescent="0.25">
      <c r="R443" s="9"/>
    </row>
    <row r="444" spans="18:18" ht="11.25" customHeight="1" x14ac:dyDescent="0.25">
      <c r="R444" s="9"/>
    </row>
    <row r="445" spans="18:18" ht="11.25" customHeight="1" x14ac:dyDescent="0.25">
      <c r="R445" s="9"/>
    </row>
    <row r="446" spans="18:18" ht="11.25" customHeight="1" x14ac:dyDescent="0.25">
      <c r="R446" s="9"/>
    </row>
    <row r="447" spans="18:18" ht="11.25" customHeight="1" x14ac:dyDescent="0.25">
      <c r="R447" s="9"/>
    </row>
    <row r="448" spans="18:18" ht="11.25" customHeight="1" x14ac:dyDescent="0.25">
      <c r="R448" s="9"/>
    </row>
    <row r="449" spans="18:18" ht="11.25" customHeight="1" x14ac:dyDescent="0.25">
      <c r="R449" s="9"/>
    </row>
    <row r="450" spans="18:18" ht="11.25" customHeight="1" x14ac:dyDescent="0.25">
      <c r="R450" s="9"/>
    </row>
    <row r="451" spans="18:18" ht="11.25" customHeight="1" x14ac:dyDescent="0.25">
      <c r="R451" s="9"/>
    </row>
    <row r="452" spans="18:18" ht="11.25" customHeight="1" x14ac:dyDescent="0.25">
      <c r="R452" s="9"/>
    </row>
    <row r="453" spans="18:18" ht="11.25" customHeight="1" x14ac:dyDescent="0.25">
      <c r="R453" s="9"/>
    </row>
    <row r="454" spans="18:18" ht="11.25" customHeight="1" x14ac:dyDescent="0.25">
      <c r="R454" s="9"/>
    </row>
    <row r="455" spans="18:18" ht="11.25" customHeight="1" x14ac:dyDescent="0.25">
      <c r="R455" s="9"/>
    </row>
    <row r="456" spans="18:18" ht="11.25" customHeight="1" x14ac:dyDescent="0.25">
      <c r="R456" s="9"/>
    </row>
    <row r="457" spans="18:18" ht="11.25" customHeight="1" x14ac:dyDescent="0.25">
      <c r="R457" s="9"/>
    </row>
    <row r="458" spans="18:18" ht="11.25" customHeight="1" x14ac:dyDescent="0.25">
      <c r="R458" s="9"/>
    </row>
    <row r="459" spans="18:18" ht="11.25" customHeight="1" x14ac:dyDescent="0.25">
      <c r="R459" s="9"/>
    </row>
    <row r="460" spans="18:18" ht="11.25" customHeight="1" x14ac:dyDescent="0.25">
      <c r="R460" s="9"/>
    </row>
    <row r="461" spans="18:18" ht="11.25" customHeight="1" x14ac:dyDescent="0.25">
      <c r="R461" s="9"/>
    </row>
    <row r="462" spans="18:18" ht="11.25" customHeight="1" x14ac:dyDescent="0.25">
      <c r="R462" s="9"/>
    </row>
    <row r="463" spans="18:18" ht="11.25" customHeight="1" x14ac:dyDescent="0.25">
      <c r="R463" s="9"/>
    </row>
    <row r="464" spans="18:18" ht="11.25" customHeight="1" x14ac:dyDescent="0.25">
      <c r="R464" s="9"/>
    </row>
    <row r="465" spans="18:18" ht="11.25" customHeight="1" x14ac:dyDescent="0.25">
      <c r="R465" s="9"/>
    </row>
    <row r="466" spans="18:18" ht="11.25" customHeight="1" x14ac:dyDescent="0.25">
      <c r="R466" s="9"/>
    </row>
    <row r="467" spans="18:18" ht="11.25" customHeight="1" x14ac:dyDescent="0.25">
      <c r="R467" s="9"/>
    </row>
    <row r="468" spans="18:18" ht="11.25" customHeight="1" x14ac:dyDescent="0.25">
      <c r="R468" s="9"/>
    </row>
    <row r="469" spans="18:18" ht="11.25" customHeight="1" x14ac:dyDescent="0.25">
      <c r="R469" s="9"/>
    </row>
    <row r="470" spans="18:18" ht="11.25" customHeight="1" x14ac:dyDescent="0.25">
      <c r="R470" s="9"/>
    </row>
    <row r="471" spans="18:18" ht="11.25" customHeight="1" x14ac:dyDescent="0.25">
      <c r="R471" s="9"/>
    </row>
    <row r="472" spans="18:18" ht="11.25" customHeight="1" x14ac:dyDescent="0.25">
      <c r="R472" s="9"/>
    </row>
    <row r="473" spans="18:18" ht="11.25" customHeight="1" x14ac:dyDescent="0.25">
      <c r="R473" s="9"/>
    </row>
    <row r="474" spans="18:18" ht="11.25" customHeight="1" x14ac:dyDescent="0.25">
      <c r="R474" s="9"/>
    </row>
    <row r="475" spans="18:18" ht="11.25" customHeight="1" x14ac:dyDescent="0.25">
      <c r="R475" s="9"/>
    </row>
    <row r="476" spans="18:18" ht="11.25" customHeight="1" x14ac:dyDescent="0.25">
      <c r="R476" s="9"/>
    </row>
    <row r="477" spans="18:18" ht="11.25" customHeight="1" x14ac:dyDescent="0.25">
      <c r="R477" s="9"/>
    </row>
    <row r="478" spans="18:18" ht="11.25" customHeight="1" x14ac:dyDescent="0.25">
      <c r="R478" s="9"/>
    </row>
    <row r="479" spans="18:18" ht="11.25" customHeight="1" x14ac:dyDescent="0.25">
      <c r="R479" s="9"/>
    </row>
    <row r="480" spans="18:18" ht="11.25" customHeight="1" x14ac:dyDescent="0.25">
      <c r="R480" s="9"/>
    </row>
    <row r="481" spans="18:18" ht="11.25" customHeight="1" x14ac:dyDescent="0.25">
      <c r="R481" s="9"/>
    </row>
    <row r="482" spans="18:18" ht="11.25" customHeight="1" x14ac:dyDescent="0.25">
      <c r="R482" s="9"/>
    </row>
    <row r="483" spans="18:18" ht="11.25" customHeight="1" x14ac:dyDescent="0.25">
      <c r="R483" s="9"/>
    </row>
    <row r="484" spans="18:18" ht="11.25" customHeight="1" x14ac:dyDescent="0.25">
      <c r="R484" s="9"/>
    </row>
    <row r="485" spans="18:18" ht="11.25" customHeight="1" x14ac:dyDescent="0.25">
      <c r="R485" s="9"/>
    </row>
    <row r="486" spans="18:18" ht="11.25" customHeight="1" x14ac:dyDescent="0.25">
      <c r="R486" s="9"/>
    </row>
    <row r="487" spans="18:18" ht="11.25" customHeight="1" x14ac:dyDescent="0.25">
      <c r="R487" s="9"/>
    </row>
    <row r="488" spans="18:18" ht="11.25" customHeight="1" x14ac:dyDescent="0.25">
      <c r="R488" s="9"/>
    </row>
    <row r="489" spans="18:18" ht="11.25" customHeight="1" x14ac:dyDescent="0.25">
      <c r="R489" s="9"/>
    </row>
    <row r="490" spans="18:18" ht="11.25" customHeight="1" x14ac:dyDescent="0.25">
      <c r="R490" s="9"/>
    </row>
    <row r="491" spans="18:18" ht="11.25" customHeight="1" x14ac:dyDescent="0.25">
      <c r="R491" s="9"/>
    </row>
    <row r="492" spans="18:18" ht="11.25" customHeight="1" x14ac:dyDescent="0.25">
      <c r="R492" s="9"/>
    </row>
    <row r="493" spans="18:18" ht="11.25" customHeight="1" x14ac:dyDescent="0.25">
      <c r="R493" s="9"/>
    </row>
    <row r="494" spans="18:18" ht="11.25" customHeight="1" x14ac:dyDescent="0.25">
      <c r="R494" s="9"/>
    </row>
    <row r="495" spans="18:18" ht="11.25" customHeight="1" x14ac:dyDescent="0.25">
      <c r="R495" s="9"/>
    </row>
    <row r="496" spans="18:18" ht="11.25" customHeight="1" x14ac:dyDescent="0.25">
      <c r="R496" s="9"/>
    </row>
    <row r="497" spans="18:18" ht="11.25" customHeight="1" x14ac:dyDescent="0.25">
      <c r="R497" s="9"/>
    </row>
    <row r="498" spans="18:18" ht="11.25" customHeight="1" x14ac:dyDescent="0.25">
      <c r="R498" s="9"/>
    </row>
    <row r="499" spans="18:18" ht="11.25" customHeight="1" x14ac:dyDescent="0.25">
      <c r="R499" s="9"/>
    </row>
    <row r="500" spans="18:18" ht="11.25" customHeight="1" x14ac:dyDescent="0.25">
      <c r="R500" s="9"/>
    </row>
    <row r="501" spans="18:18" ht="11.25" customHeight="1" x14ac:dyDescent="0.25">
      <c r="R501" s="9"/>
    </row>
    <row r="502" spans="18:18" ht="11.25" customHeight="1" x14ac:dyDescent="0.25">
      <c r="R502" s="9"/>
    </row>
    <row r="503" spans="18:18" ht="11.25" customHeight="1" x14ac:dyDescent="0.25">
      <c r="R503" s="9"/>
    </row>
    <row r="504" spans="18:18" ht="11.25" customHeight="1" x14ac:dyDescent="0.25">
      <c r="R504" s="9"/>
    </row>
  </sheetData>
  <sheetProtection algorithmName="SHA-512" hashValue="LflsiTwUb+VFLr4/cP/dypkhcrIqOlFp5716VzvDyeHgiZ+tjEOek/r6DLicv4qXJ15shLlt7v3mDPjo4RGDRQ==" saltValue="wQWag2UM26+Thr7i1WwDMg==" spinCount="100000" sheet="1" objects="1" scenarios="1"/>
  <mergeCells count="27">
    <mergeCell ref="B1:H1"/>
    <mergeCell ref="F8:I8"/>
    <mergeCell ref="AH5:AI5"/>
    <mergeCell ref="AH6:AI6"/>
    <mergeCell ref="I3:J3"/>
    <mergeCell ref="I4:J4"/>
    <mergeCell ref="P1:P11"/>
    <mergeCell ref="I5:J5"/>
    <mergeCell ref="K5:K11"/>
    <mergeCell ref="I6:J6"/>
    <mergeCell ref="I7:J7"/>
    <mergeCell ref="R8:R11"/>
    <mergeCell ref="T8:T11"/>
    <mergeCell ref="U8:U11"/>
    <mergeCell ref="L1:N1"/>
    <mergeCell ref="R4:S4"/>
    <mergeCell ref="T4:U4"/>
    <mergeCell ref="AA82:AA84"/>
    <mergeCell ref="Z82:Z84"/>
    <mergeCell ref="Q1:Q11"/>
    <mergeCell ref="S8:S11"/>
    <mergeCell ref="E4:F4"/>
    <mergeCell ref="E7:F7"/>
    <mergeCell ref="B7:B11"/>
    <mergeCell ref="E3:F3"/>
    <mergeCell ref="C10:G10"/>
    <mergeCell ref="C8:D8"/>
  </mergeCells>
  <phoneticPr fontId="0" type="noConversion"/>
  <conditionalFormatting sqref="AP13">
    <cfRule type="containsText" dxfId="67" priority="29" operator="containsText" text="U hebt nog niet alle gegevens in de rij    ">
      <formula>NOT(ISERROR(SEARCH("U hebt nog niet alle gegevens in de rij				",AP13)))</formula>
    </cfRule>
  </conditionalFormatting>
  <conditionalFormatting sqref="AL12:AL312">
    <cfRule type="cellIs" dxfId="66" priority="27" operator="equal">
      <formula>"U hebt nog niet alle gegevens in de rij ingevuld?"</formula>
    </cfRule>
  </conditionalFormatting>
  <conditionalFormatting sqref="AM6">
    <cfRule type="expression" dxfId="65" priority="26">
      <formula>$AM$6&gt;0.5</formula>
    </cfRule>
  </conditionalFormatting>
  <conditionalFormatting sqref="AM3">
    <cfRule type="expression" dxfId="64" priority="25">
      <formula>$AM$3&gt;1</formula>
    </cfRule>
  </conditionalFormatting>
  <conditionalFormatting sqref="AL3">
    <cfRule type="expression" dxfId="63" priority="23">
      <formula>$AM$3&lt;1</formula>
    </cfRule>
    <cfRule type="expression" dxfId="62" priority="24">
      <formula>$AM$3&gt;0</formula>
    </cfRule>
  </conditionalFormatting>
  <conditionalFormatting sqref="S12:S312">
    <cfRule type="expression" dxfId="61" priority="12">
      <formula>IF(K12&lt;1,0,0)</formula>
    </cfRule>
    <cfRule type="expression" dxfId="60" priority="22">
      <formula>IF(Q12&gt;0,1*(IF(S12&gt;1000,S12,0)))</formula>
    </cfRule>
  </conditionalFormatting>
  <conditionalFormatting sqref="Q12:Q313">
    <cfRule type="expression" dxfId="59" priority="31">
      <formula>IF(#REF!&gt;1,0,S12)</formula>
    </cfRule>
  </conditionalFormatting>
  <conditionalFormatting sqref="AM5">
    <cfRule type="expression" dxfId="58" priority="32">
      <formula>#REF!&gt;0.5</formula>
    </cfRule>
  </conditionalFormatting>
  <conditionalFormatting sqref="A12:A312">
    <cfRule type="expression" dxfId="57" priority="21">
      <formula>E12&gt;0</formula>
    </cfRule>
  </conditionalFormatting>
  <conditionalFormatting sqref="P12:P312">
    <cfRule type="expression" dxfId="56" priority="20">
      <formula>IF(K12="KWBN",1,0*IF(K12="SGWB",1,0*IF(K12="Le Champion",1,0)))</formula>
    </cfRule>
  </conditionalFormatting>
  <conditionalFormatting sqref="U12:U312">
    <cfRule type="expression" dxfId="55" priority="19">
      <formula>IF(P12=1,1,0*(AND(IF(S12&gt;1000,S12,0))))</formula>
    </cfRule>
  </conditionalFormatting>
  <conditionalFormatting sqref="E12:E312">
    <cfRule type="expression" dxfId="54" priority="18">
      <formula>IF(E12&lt;2,0,0)</formula>
    </cfRule>
  </conditionalFormatting>
  <conditionalFormatting sqref="T4">
    <cfRule type="expression" dxfId="53" priority="16">
      <formula>T4&gt;4</formula>
    </cfRule>
  </conditionalFormatting>
  <conditionalFormatting sqref="R12:R312">
    <cfRule type="expression" dxfId="52" priority="11">
      <formula>IF(K12&lt;1,0,0)</formula>
    </cfRule>
    <cfRule type="expression" dxfId="51" priority="15">
      <formula>R12&gt;0</formula>
    </cfRule>
  </conditionalFormatting>
  <conditionalFormatting sqref="B12:B312">
    <cfRule type="expression" dxfId="50" priority="13">
      <formula>B12="N"</formula>
    </cfRule>
    <cfRule type="expression" dxfId="49" priority="14">
      <formula>B12="V"</formula>
    </cfRule>
  </conditionalFormatting>
  <conditionalFormatting sqref="T12:T312">
    <cfRule type="expression" dxfId="48" priority="35">
      <formula>IF(B12="V",$Y$1:$Y$2)</formula>
    </cfRule>
  </conditionalFormatting>
  <conditionalFormatting sqref="R4">
    <cfRule type="expression" dxfId="47" priority="36">
      <formula>T4&gt;1</formula>
    </cfRule>
  </conditionalFormatting>
  <conditionalFormatting sqref="E3:F6">
    <cfRule type="expression" dxfId="46" priority="9" stopIfTrue="1">
      <formula>E3&gt;0</formula>
    </cfRule>
  </conditionalFormatting>
  <conditionalFormatting sqref="D7">
    <cfRule type="expression" dxfId="45" priority="8">
      <formula>$AM$3&gt;1</formula>
    </cfRule>
  </conditionalFormatting>
  <conditionalFormatting sqref="B7">
    <cfRule type="expression" dxfId="44" priority="10">
      <formula>#REF!&gt;0.5</formula>
    </cfRule>
  </conditionalFormatting>
  <conditionalFormatting sqref="I3:I7">
    <cfRule type="expression" dxfId="43" priority="7" stopIfTrue="1">
      <formula>I3&gt;0.5</formula>
    </cfRule>
  </conditionalFormatting>
  <conditionalFormatting sqref="C8">
    <cfRule type="expression" dxfId="42" priority="2">
      <formula>$E$8&gt;1</formula>
    </cfRule>
  </conditionalFormatting>
  <conditionalFormatting sqref="F8">
    <cfRule type="expression" dxfId="41" priority="1">
      <formula>T4&gt;1</formula>
    </cfRule>
  </conditionalFormatting>
  <printOptions horizontalCentered="1"/>
  <pageMargins left="0.23622047244094491" right="0.23622047244094491" top="0.78740157480314965" bottom="0.78740157480314965" header="0.51181102362204722" footer="0.51181102362204722"/>
  <pageSetup paperSize="9" orientation="portrait" horizontalDpi="4294967293" r:id="rId1"/>
  <headerFooter alignWithMargins="0">
    <oddHeader>&amp;RBladnr. &amp;P</oddHeader>
    <oddFooter>&amp;L&amp;"Times New Roman,Standaard"Printdatum: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ED14F8F4-B57B-4EEA-B4B4-1CB2B91B2CE9}">
            <xm:f>IF(B12="N",Organisatie!$E$15,0)</xm:f>
            <x14:dxf/>
          </x14:cfRule>
          <xm:sqref>T12:T312</xm:sqref>
        </x14:conditionalFormatting>
        <x14:conditionalFormatting xmlns:xm="http://schemas.microsoft.com/office/excel/2006/main">
          <x14:cfRule type="expression" priority="3" id="{67A034E6-0AC2-44AA-BC4C-C70758BB21A0}">
            <xm:f>IF(T4&gt;1,Organisatie!$E$11,0)</xm:f>
            <x14:dxf>
              <font>
                <b/>
                <i/>
                <color rgb="FFC00000"/>
              </font>
            </x14:dxf>
          </x14:cfRule>
          <xm:sqref>E8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autoPageBreaks="0"/>
  </sheetPr>
  <dimension ref="A1:BQ504"/>
  <sheetViews>
    <sheetView showGridLines="0" showZeros="0" workbookViewId="0">
      <pane xSplit="1" ySplit="1" topLeftCell="B2" activePane="bottomRight" state="frozenSplit"/>
      <selection activeCell="AG3" sqref="AG3"/>
      <selection pane="topRight" activeCell="B1" sqref="B1"/>
      <selection pane="bottomLeft" activeCell="L416" sqref="L416"/>
      <selection pane="bottomRight" activeCell="B2" sqref="B2"/>
    </sheetView>
  </sheetViews>
  <sheetFormatPr defaultColWidth="9.09765625" defaultRowHeight="11.25" customHeight="1" x14ac:dyDescent="0.25"/>
  <cols>
    <col min="1" max="1" width="3.69921875" style="9" bestFit="1" customWidth="1"/>
    <col min="2" max="2" width="9.296875" style="9" customWidth="1"/>
    <col min="3" max="3" width="9" style="9" customWidth="1"/>
    <col min="4" max="4" width="9.69921875" style="9" customWidth="1"/>
    <col min="5" max="5" width="11.69921875" style="9" customWidth="1"/>
    <col min="6" max="6" width="8.8984375" style="11" customWidth="1"/>
    <col min="7" max="7" width="14.69921875" style="9" customWidth="1"/>
    <col min="8" max="8" width="8.69921875" style="9" customWidth="1"/>
    <col min="9" max="9" width="13.09765625" style="9" customWidth="1"/>
    <col min="10" max="10" width="8.09765625" style="9" customWidth="1"/>
    <col min="11" max="11" width="11.59765625" style="9" customWidth="1"/>
    <col min="12" max="14" width="3.69921875" style="9" hidden="1" customWidth="1"/>
    <col min="15" max="15" width="3.69921875" style="146" hidden="1" customWidth="1"/>
    <col min="16" max="16" width="3.69921875" style="9" hidden="1" customWidth="1"/>
    <col min="17" max="17" width="3.69921875" style="149" hidden="1" customWidth="1"/>
    <col min="18" max="18" width="7.8984375" style="146" customWidth="1"/>
    <col min="19" max="19" width="9" style="21" customWidth="1"/>
    <col min="20" max="20" width="7.59765625" style="21" customWidth="1"/>
    <col min="21" max="21" width="6.296875" style="21" customWidth="1"/>
    <col min="22" max="22" width="1.69921875" style="9" customWidth="1"/>
    <col min="23" max="23" width="7.69921875" style="9" hidden="1" customWidth="1"/>
    <col min="24" max="24" width="7.69921875" style="23" hidden="1" customWidth="1"/>
    <col min="25" max="25" width="11.69921875" style="23" hidden="1" customWidth="1"/>
    <col min="26" max="26" width="13.59765625" style="23" hidden="1" customWidth="1"/>
    <col min="27" max="27" width="11.69921875" style="23" hidden="1" customWidth="1"/>
    <col min="28" max="28" width="3.69921875" style="23" hidden="1" customWidth="1"/>
    <col min="29" max="29" width="19.296875" style="23" hidden="1" customWidth="1"/>
    <col min="30" max="30" width="5.59765625" style="23" hidden="1" customWidth="1"/>
    <col min="31" max="34" width="11.69921875" style="23" hidden="1" customWidth="1"/>
    <col min="35" max="35" width="11.69921875" style="9" hidden="1" customWidth="1"/>
    <col min="36" max="37" width="9.59765625" style="13" hidden="1" customWidth="1"/>
    <col min="38" max="38" width="32.59765625" style="40" customWidth="1"/>
    <col min="39" max="39" width="9" style="9" hidden="1" customWidth="1"/>
    <col min="40" max="40" width="9.09765625" style="98" hidden="1" customWidth="1"/>
    <col min="41" max="41" width="16.69921875" style="9" hidden="1" customWidth="1"/>
    <col min="42" max="42" width="30.296875" style="9" hidden="1" customWidth="1"/>
    <col min="43" max="44" width="9.09765625" style="9" customWidth="1"/>
    <col min="45" max="46" width="9.09765625" style="9"/>
    <col min="47" max="47" width="9.09765625" style="18"/>
    <col min="48" max="48" width="9.09765625" style="20"/>
    <col min="49" max="50" width="9.09765625" style="9"/>
    <col min="51" max="51" width="15.59765625" style="9" customWidth="1"/>
    <col min="52" max="53" width="9.09765625" style="9" customWidth="1"/>
    <col min="54" max="16384" width="9.09765625" style="9"/>
  </cols>
  <sheetData>
    <row r="1" spans="1:69" s="1" customFormat="1" ht="18" customHeight="1" x14ac:dyDescent="0.2">
      <c r="B1" s="281" t="s">
        <v>74</v>
      </c>
      <c r="C1" s="282"/>
      <c r="D1" s="282"/>
      <c r="E1" s="282"/>
      <c r="F1" s="282"/>
      <c r="G1" s="282"/>
      <c r="H1" s="282"/>
      <c r="I1" s="2" t="s">
        <v>6</v>
      </c>
      <c r="J1" s="3">
        <f>Organisatie!E7</f>
        <v>45089</v>
      </c>
      <c r="L1" s="275"/>
      <c r="M1" s="276"/>
      <c r="N1" s="276"/>
      <c r="P1" s="267" t="s">
        <v>169</v>
      </c>
      <c r="Q1" s="269" t="s">
        <v>148</v>
      </c>
      <c r="S1" s="21"/>
      <c r="T1" s="22"/>
      <c r="X1" s="21" t="s">
        <v>193</v>
      </c>
      <c r="Y1" s="84">
        <f>IF(Organisatie!E14,1,0)</f>
        <v>1</v>
      </c>
      <c r="Z1" s="21" t="s">
        <v>149</v>
      </c>
      <c r="AA1" s="84">
        <f>Organisatie!E16</f>
        <v>1</v>
      </c>
      <c r="AM1" s="8"/>
      <c r="AN1" s="97"/>
      <c r="AP1" s="5"/>
      <c r="AU1" s="40"/>
      <c r="AV1" s="9"/>
      <c r="AX1" s="85"/>
      <c r="AY1" s="86"/>
      <c r="BA1" s="4"/>
      <c r="BB1" s="5"/>
      <c r="BC1" s="85"/>
      <c r="BD1" s="85"/>
      <c r="BE1" s="85"/>
      <c r="BF1" s="85"/>
      <c r="BO1" s="6"/>
      <c r="BP1" s="6"/>
      <c r="BQ1" s="7"/>
    </row>
    <row r="2" spans="1:69" ht="12.65" customHeight="1" x14ac:dyDescent="0.25">
      <c r="F2" s="10" t="s">
        <v>152</v>
      </c>
      <c r="G2" s="12"/>
      <c r="J2" s="10" t="s">
        <v>101</v>
      </c>
      <c r="P2" s="268"/>
      <c r="Q2" s="268"/>
      <c r="R2" s="9"/>
      <c r="T2" s="147"/>
      <c r="U2" s="9"/>
      <c r="X2" s="21" t="s">
        <v>194</v>
      </c>
      <c r="Y2" s="84">
        <v>0</v>
      </c>
      <c r="Z2" s="21" t="s">
        <v>195</v>
      </c>
      <c r="AA2" s="31">
        <v>0</v>
      </c>
      <c r="AB2" s="9"/>
      <c r="AC2" s="9"/>
      <c r="AD2" s="9"/>
      <c r="AE2" s="9"/>
      <c r="AF2" s="9"/>
      <c r="AG2" s="9"/>
      <c r="AH2" s="9"/>
      <c r="AJ2" s="9"/>
      <c r="AK2" s="9"/>
      <c r="AL2" s="9"/>
      <c r="AM2" s="18"/>
      <c r="AP2" s="19"/>
      <c r="AU2" s="87"/>
      <c r="AV2" s="9"/>
      <c r="AW2" s="23"/>
      <c r="AX2" s="11"/>
      <c r="AY2" s="11"/>
      <c r="AZ2" s="14"/>
      <c r="BA2" s="15"/>
      <c r="BB2" s="16"/>
      <c r="BC2" s="14"/>
      <c r="BD2" s="14"/>
      <c r="BE2" s="14"/>
      <c r="BF2" s="14"/>
      <c r="BO2" s="13"/>
      <c r="BP2" s="13"/>
      <c r="BQ2" s="17"/>
    </row>
    <row r="3" spans="1:69" ht="12.65" customHeight="1" x14ac:dyDescent="0.25">
      <c r="D3" s="21" t="s">
        <v>174</v>
      </c>
      <c r="E3" s="265">
        <f>IF('School + contact adres'!E23="O",'School + contact adres'!C4,0)</f>
        <v>0</v>
      </c>
      <c r="F3" s="266"/>
      <c r="G3" s="82"/>
      <c r="H3" s="21" t="s">
        <v>178</v>
      </c>
      <c r="I3" s="265">
        <f>IF('School + contact adres'!E23="O",'School + contact adres'!C11,0)</f>
        <v>0</v>
      </c>
      <c r="J3" s="266"/>
      <c r="K3" s="149"/>
      <c r="M3" s="149"/>
      <c r="N3" s="149"/>
      <c r="P3" s="268"/>
      <c r="Q3" s="268"/>
      <c r="R3" s="9"/>
      <c r="T3" s="149"/>
      <c r="U3" s="9"/>
      <c r="X3" s="21"/>
      <c r="Z3" s="9"/>
      <c r="AA3" s="9"/>
      <c r="AB3" s="9"/>
      <c r="AC3" s="9"/>
      <c r="AD3" s="9"/>
      <c r="AE3" s="9"/>
      <c r="AF3" s="9"/>
      <c r="AG3" s="9"/>
      <c r="AH3" s="9"/>
      <c r="AJ3" s="9"/>
      <c r="AK3" s="9"/>
      <c r="AL3" s="13" t="s">
        <v>136</v>
      </c>
      <c r="AM3" s="25"/>
      <c r="AU3" s="40"/>
      <c r="AV3" s="9"/>
      <c r="AW3" s="23"/>
      <c r="AX3" s="117"/>
      <c r="AY3" s="11"/>
      <c r="BB3" s="16"/>
      <c r="BC3" s="14"/>
      <c r="BD3" s="14"/>
      <c r="BE3" s="14"/>
      <c r="BF3" s="14"/>
      <c r="BG3" s="23"/>
    </row>
    <row r="4" spans="1:69" ht="12.65" customHeight="1" x14ac:dyDescent="0.2">
      <c r="D4" s="21" t="s">
        <v>175</v>
      </c>
      <c r="E4" s="265">
        <f>IF('School + contact adres'!E23="O",'School + contact adres'!C5,0)</f>
        <v>0</v>
      </c>
      <c r="F4" s="266"/>
      <c r="G4" s="82"/>
      <c r="H4" s="21" t="s">
        <v>179</v>
      </c>
      <c r="I4" s="265">
        <f>IF('School + contact adres'!E23="O",'School + contact adres'!C12,0)</f>
        <v>0</v>
      </c>
      <c r="J4" s="266"/>
      <c r="P4" s="268"/>
      <c r="Q4" s="268"/>
      <c r="R4" s="279" t="s">
        <v>200</v>
      </c>
      <c r="S4" s="280"/>
      <c r="T4" s="277">
        <f>SUM(Organisatie!E15*J316)-SUM(T313,U313)</f>
        <v>0</v>
      </c>
      <c r="U4" s="27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J4" s="9"/>
      <c r="AK4" s="9"/>
      <c r="AL4" s="9"/>
      <c r="AM4" s="25"/>
      <c r="AU4" s="88"/>
      <c r="AV4" s="9"/>
      <c r="AW4" s="23"/>
      <c r="AX4" s="117"/>
      <c r="AY4" s="11"/>
      <c r="AZ4" s="14"/>
      <c r="BA4" s="11"/>
      <c r="BB4" s="26"/>
      <c r="BC4" s="14"/>
      <c r="BD4" s="14"/>
      <c r="BE4" s="14"/>
      <c r="BF4" s="14"/>
      <c r="BG4" s="23"/>
      <c r="BI4" s="13"/>
      <c r="BJ4" s="13"/>
      <c r="BK4" s="13"/>
      <c r="BL4" s="27"/>
      <c r="BM4" s="23"/>
      <c r="BN4" s="23"/>
    </row>
    <row r="5" spans="1:69" ht="12.65" customHeight="1" x14ac:dyDescent="0.2">
      <c r="D5" s="21" t="s">
        <v>176</v>
      </c>
      <c r="E5" s="37">
        <f>IF('School + contact adres'!E23="O",'School + contact adres'!C6,0)</f>
        <v>0</v>
      </c>
      <c r="F5" s="37">
        <f>IF('School + contact adres'!C23="O",'School + contact adres'!D6,0)</f>
        <v>0</v>
      </c>
      <c r="G5" s="82"/>
      <c r="H5" s="21" t="s">
        <v>202</v>
      </c>
      <c r="I5" s="265">
        <f>IF('School + contact adres'!E23="O",'School + contact adres'!C13,0)</f>
        <v>0</v>
      </c>
      <c r="J5" s="266"/>
      <c r="K5" s="288" t="s">
        <v>164</v>
      </c>
      <c r="P5" s="268"/>
      <c r="Q5" s="268"/>
      <c r="R5" s="9"/>
      <c r="T5" s="9"/>
      <c r="U5" s="9"/>
      <c r="X5" s="9"/>
      <c r="Y5" s="9"/>
      <c r="Z5" s="9"/>
      <c r="AA5" s="9"/>
      <c r="AB5" s="9"/>
      <c r="AC5" s="9"/>
      <c r="AD5" s="9"/>
      <c r="AE5" s="9"/>
      <c r="AF5" s="9"/>
      <c r="AH5" s="257" t="s">
        <v>97</v>
      </c>
      <c r="AI5" s="258"/>
      <c r="AJ5" s="63">
        <f>Organisatie!E14</f>
        <v>7</v>
      </c>
      <c r="AK5" s="9"/>
      <c r="AL5" s="9"/>
      <c r="AM5" s="29"/>
      <c r="AU5" s="9"/>
      <c r="AV5" s="9"/>
      <c r="AW5" s="23"/>
      <c r="AZ5" s="23"/>
      <c r="BA5" s="23"/>
      <c r="BB5" s="28"/>
      <c r="BC5" s="23"/>
      <c r="BD5" s="23"/>
      <c r="BE5" s="14"/>
      <c r="BF5" s="23"/>
      <c r="BG5" s="23"/>
      <c r="BI5" s="13"/>
      <c r="BJ5" s="13"/>
      <c r="BK5" s="13"/>
      <c r="BL5" s="27"/>
    </row>
    <row r="6" spans="1:69" ht="12.65" customHeight="1" x14ac:dyDescent="0.2">
      <c r="D6" s="21" t="s">
        <v>177</v>
      </c>
      <c r="E6" s="37">
        <f>IF('School + contact adres'!E23="O",'School + contact adres'!C22,0)</f>
        <v>0</v>
      </c>
      <c r="F6" s="22"/>
      <c r="G6" s="82"/>
      <c r="H6" s="21" t="s">
        <v>201</v>
      </c>
      <c r="I6" s="265">
        <f>IF('School + contact adres'!E23="O",'School + contact adres'!C14,0)</f>
        <v>0</v>
      </c>
      <c r="J6" s="266"/>
      <c r="K6" s="255"/>
      <c r="P6" s="268"/>
      <c r="Q6" s="268"/>
      <c r="R6" s="9"/>
      <c r="S6" s="9"/>
      <c r="X6" s="9"/>
      <c r="Y6" s="9"/>
      <c r="Z6" s="9"/>
      <c r="AA6" s="9"/>
      <c r="AB6" s="9"/>
      <c r="AC6" s="9"/>
      <c r="AD6" s="9"/>
      <c r="AE6" s="9"/>
      <c r="AF6" s="9"/>
      <c r="AH6" s="257" t="s">
        <v>102</v>
      </c>
      <c r="AI6" s="258"/>
      <c r="AJ6" s="63">
        <f>Organisatie!E15</f>
        <v>8</v>
      </c>
      <c r="AK6" s="9"/>
      <c r="AL6" s="9"/>
      <c r="AM6" s="30"/>
      <c r="AW6" s="14"/>
      <c r="AZ6" s="23"/>
      <c r="BA6" s="23"/>
      <c r="BB6" s="28"/>
      <c r="BC6" s="23"/>
      <c r="BD6" s="23"/>
      <c r="BE6" s="14"/>
      <c r="BF6" s="23"/>
      <c r="BG6" s="23"/>
      <c r="BI6" s="13"/>
      <c r="BJ6" s="13"/>
      <c r="BK6" s="13"/>
      <c r="BL6" s="27"/>
    </row>
    <row r="7" spans="1:69" ht="12.65" customHeight="1" x14ac:dyDescent="0.2">
      <c r="B7" s="292" t="s">
        <v>150</v>
      </c>
      <c r="D7" s="24" t="s">
        <v>173</v>
      </c>
      <c r="E7" s="265">
        <f>IF(AM$3&gt;1,'School + contact adres'!C8,0)</f>
        <v>0</v>
      </c>
      <c r="F7" s="266"/>
      <c r="G7" s="82"/>
      <c r="H7" s="21" t="s">
        <v>203</v>
      </c>
      <c r="I7" s="265">
        <f>IF('School + contact adres'!E23="O",'School + contact adres'!C15,0)</f>
        <v>0</v>
      </c>
      <c r="J7" s="266"/>
      <c r="K7" s="255"/>
      <c r="P7" s="268"/>
      <c r="Q7" s="268"/>
      <c r="R7" s="9"/>
      <c r="W7" s="14"/>
      <c r="X7" s="150" t="s">
        <v>70</v>
      </c>
      <c r="Y7" s="150">
        <f>IF(B12="V",1,2)</f>
        <v>2</v>
      </c>
      <c r="AC7" s="9"/>
      <c r="AD7" s="9"/>
      <c r="AE7" s="15"/>
      <c r="AF7" s="15"/>
      <c r="AG7" s="27"/>
      <c r="AH7" s="9"/>
      <c r="AJ7" s="9"/>
      <c r="AK7" s="9"/>
      <c r="AL7" s="24"/>
      <c r="AM7" s="25"/>
      <c r="AU7" s="9"/>
      <c r="AV7" s="9"/>
    </row>
    <row r="8" spans="1:69" ht="17.899999999999999" customHeight="1" x14ac:dyDescent="0.2">
      <c r="B8" s="263"/>
      <c r="C8" s="283" t="s">
        <v>158</v>
      </c>
      <c r="D8" s="284"/>
      <c r="E8" s="44">
        <f>Organisatie!E11</f>
        <v>0</v>
      </c>
      <c r="F8" s="286" t="s">
        <v>151</v>
      </c>
      <c r="G8" s="287"/>
      <c r="H8" s="287"/>
      <c r="I8" s="287"/>
      <c r="K8" s="255"/>
      <c r="P8" s="268"/>
      <c r="Q8" s="268"/>
      <c r="R8" s="271" t="s">
        <v>172</v>
      </c>
      <c r="S8" s="274" t="s">
        <v>137</v>
      </c>
      <c r="T8" s="254" t="s">
        <v>154</v>
      </c>
      <c r="U8" s="254" t="s">
        <v>153</v>
      </c>
      <c r="W8" s="14"/>
      <c r="X8" s="150" t="s">
        <v>71</v>
      </c>
      <c r="Y8" s="150" t="str">
        <f>IF(Y7=1,"J","N")</f>
        <v>N</v>
      </c>
      <c r="AC8" s="9"/>
      <c r="AD8" s="9"/>
      <c r="AE8" s="13"/>
      <c r="AF8" s="13"/>
      <c r="AG8" s="19"/>
      <c r="AH8" s="9"/>
      <c r="AJ8" s="9"/>
      <c r="AK8" s="9"/>
      <c r="AL8" s="24"/>
      <c r="AM8" s="18"/>
    </row>
    <row r="9" spans="1:69" ht="14.25" customHeight="1" x14ac:dyDescent="0.2">
      <c r="A9" s="33"/>
      <c r="B9" s="263"/>
      <c r="C9" s="34"/>
      <c r="D9" s="34"/>
      <c r="E9" s="34"/>
      <c r="F9" s="9"/>
      <c r="J9" s="126"/>
      <c r="K9" s="255"/>
      <c r="L9" s="163"/>
      <c r="M9" s="163"/>
      <c r="N9" s="163"/>
      <c r="P9" s="268"/>
      <c r="Q9" s="268"/>
      <c r="R9" s="272"/>
      <c r="S9" s="255"/>
      <c r="T9" s="255"/>
      <c r="U9" s="255"/>
      <c r="W9" s="14"/>
      <c r="X9" s="14"/>
      <c r="Y9" s="14"/>
      <c r="Z9" s="14"/>
      <c r="AC9" s="35"/>
      <c r="AD9" s="36"/>
      <c r="AE9" s="36"/>
      <c r="AF9" s="36"/>
      <c r="AG9" s="36"/>
      <c r="AH9" s="36"/>
      <c r="AI9" s="36"/>
      <c r="AJ9" s="36"/>
      <c r="AK9" s="36"/>
      <c r="AL9" s="24"/>
      <c r="AM9" s="18"/>
    </row>
    <row r="10" spans="1:69" ht="14.25" customHeight="1" thickBot="1" x14ac:dyDescent="0.25">
      <c r="B10" s="263"/>
      <c r="C10" s="290" t="str">
        <f>Organisatie!D25</f>
        <v>Copyright: © J.J. van Aartsen</v>
      </c>
      <c r="D10" s="291"/>
      <c r="E10" s="291"/>
      <c r="F10" s="291"/>
      <c r="G10" s="291"/>
      <c r="H10" s="38" t="s">
        <v>84</v>
      </c>
      <c r="I10" s="39" t="str">
        <f>Organisatie!E27</f>
        <v>V2023.15</v>
      </c>
      <c r="J10" s="62"/>
      <c r="K10" s="255"/>
      <c r="L10" s="163"/>
      <c r="M10" s="163"/>
      <c r="N10" s="163"/>
      <c r="P10" s="268"/>
      <c r="Q10" s="268"/>
      <c r="R10" s="272"/>
      <c r="S10" s="255"/>
      <c r="T10" s="255"/>
      <c r="U10" s="255"/>
      <c r="W10" s="14"/>
      <c r="X10" s="14"/>
      <c r="Y10" s="14"/>
      <c r="AC10" s="35">
        <v>1</v>
      </c>
      <c r="AD10" s="36">
        <f>AC10+1</f>
        <v>2</v>
      </c>
      <c r="AE10" s="36">
        <f t="shared" ref="AE10:AJ10" si="0">AD10+1</f>
        <v>3</v>
      </c>
      <c r="AF10" s="36">
        <f t="shared" si="0"/>
        <v>4</v>
      </c>
      <c r="AG10" s="36">
        <f t="shared" si="0"/>
        <v>5</v>
      </c>
      <c r="AH10" s="36">
        <f t="shared" si="0"/>
        <v>6</v>
      </c>
      <c r="AI10" s="36">
        <f t="shared" si="0"/>
        <v>7</v>
      </c>
      <c r="AJ10" s="36">
        <f t="shared" si="0"/>
        <v>8</v>
      </c>
      <c r="AK10" s="36">
        <f>SUM(AC10:AJ10)</f>
        <v>36</v>
      </c>
      <c r="AL10" s="24"/>
    </row>
    <row r="11" spans="1:69" s="37" customFormat="1" ht="12.65" customHeight="1" thickTop="1" x14ac:dyDescent="0.2">
      <c r="A11" s="83" t="s">
        <v>1</v>
      </c>
      <c r="B11" s="264"/>
      <c r="C11" s="41" t="s">
        <v>89</v>
      </c>
      <c r="D11" s="41" t="s">
        <v>103</v>
      </c>
      <c r="E11" s="41" t="s">
        <v>85</v>
      </c>
      <c r="F11" s="32" t="s">
        <v>134</v>
      </c>
      <c r="G11" s="42" t="s">
        <v>182</v>
      </c>
      <c r="H11" s="42" t="s">
        <v>86</v>
      </c>
      <c r="I11" s="41" t="s">
        <v>87</v>
      </c>
      <c r="J11" s="32" t="s">
        <v>80</v>
      </c>
      <c r="K11" s="256"/>
      <c r="L11" s="164" t="s">
        <v>165</v>
      </c>
      <c r="M11" s="164" t="s">
        <v>166</v>
      </c>
      <c r="N11" s="164" t="s">
        <v>167</v>
      </c>
      <c r="O11" s="168" t="s">
        <v>147</v>
      </c>
      <c r="P11" s="268"/>
      <c r="Q11" s="270"/>
      <c r="R11" s="273"/>
      <c r="S11" s="256"/>
      <c r="T11" s="256"/>
      <c r="U11" s="256"/>
      <c r="V11" s="9"/>
      <c r="W11" s="136" t="s">
        <v>94</v>
      </c>
      <c r="X11" s="137" t="s">
        <v>95</v>
      </c>
      <c r="Z11" s="130" t="s">
        <v>81</v>
      </c>
      <c r="AA11" s="131"/>
      <c r="AC11" s="43" t="s">
        <v>170</v>
      </c>
      <c r="AD11" s="43" t="s">
        <v>88</v>
      </c>
      <c r="AE11" s="43" t="s">
        <v>69</v>
      </c>
      <c r="AF11" s="43" t="s">
        <v>99</v>
      </c>
      <c r="AG11" s="43" t="s">
        <v>0</v>
      </c>
      <c r="AH11" s="43" t="s">
        <v>2</v>
      </c>
      <c r="AI11" s="43" t="s">
        <v>3</v>
      </c>
      <c r="AJ11" s="43" t="s">
        <v>100</v>
      </c>
      <c r="AK11" s="43" t="s">
        <v>72</v>
      </c>
      <c r="AL11" s="24"/>
      <c r="AN11" s="98"/>
      <c r="AU11" s="44"/>
      <c r="AV11" s="44"/>
    </row>
    <row r="12" spans="1:69" ht="15.75" customHeight="1" x14ac:dyDescent="0.2">
      <c r="A12" s="45">
        <f>SUM($AV$12:AV12)</f>
        <v>0</v>
      </c>
      <c r="B12" s="119"/>
      <c r="C12" s="52"/>
      <c r="D12" s="52"/>
      <c r="E12" s="52"/>
      <c r="F12" s="53"/>
      <c r="G12" s="52"/>
      <c r="H12" s="52"/>
      <c r="I12" s="52"/>
      <c r="J12" s="54"/>
      <c r="K12" s="46"/>
      <c r="L12" s="156">
        <f>IF(K12=Organisatie!$D$20,1,0)</f>
        <v>0</v>
      </c>
      <c r="M12" s="156">
        <f>IF(K12=Organisatie!$D$21,1,0)</f>
        <v>0</v>
      </c>
      <c r="N12" s="156">
        <f>IF(K12=Organisatie!$D$22,1,0)</f>
        <v>0</v>
      </c>
      <c r="O12" s="156">
        <f>IF(K12=Organisatie!$D$23,1,0)</f>
        <v>0</v>
      </c>
      <c r="P12" s="156">
        <f>SUM(L12:O12)</f>
        <v>0</v>
      </c>
      <c r="Q12" s="151">
        <f>IF(K12&gt;3,1,0)</f>
        <v>0</v>
      </c>
      <c r="R12" s="165">
        <f>SUM(T12+U12)</f>
        <v>0</v>
      </c>
      <c r="S12" s="129"/>
      <c r="T12" s="166">
        <f>IF(B12="V",$Y$1,$Y$2)</f>
        <v>0</v>
      </c>
      <c r="U12" s="167">
        <f>IF(S12&gt;1000,1,0*IF(P12=1,1,0))</f>
        <v>0</v>
      </c>
      <c r="V12" s="155"/>
      <c r="W12" s="47">
        <f t="shared" ref="W12:W75" si="1">IF(B12="V",1,0)</f>
        <v>0</v>
      </c>
      <c r="X12" s="47">
        <f t="shared" ref="X12:X75" si="2">IF(B12="N",1,0)</f>
        <v>0</v>
      </c>
      <c r="Y12" s="22"/>
      <c r="Z12" s="48">
        <f>COUNTIF(J11:J312,"1")</f>
        <v>0</v>
      </c>
      <c r="AA12" s="49" t="s">
        <v>4</v>
      </c>
      <c r="AB12" s="22"/>
      <c r="AC12" s="50">
        <f t="shared" ref="AC12:AC75" si="3">IF(B12="V",Y7,0)</f>
        <v>0</v>
      </c>
      <c r="AD12" s="50">
        <f t="shared" ref="AD12:AD75" si="4">IF(C12="",0,$AD$10)</f>
        <v>0</v>
      </c>
      <c r="AE12" s="50">
        <f t="shared" ref="AE12:AE75" si="5">IF(E12="",0,$AE$10)</f>
        <v>0</v>
      </c>
      <c r="AF12" s="50">
        <f t="shared" ref="AF12:AF75" si="6">IF(F12="",0,$AF$10)</f>
        <v>0</v>
      </c>
      <c r="AG12" s="50">
        <f t="shared" ref="AG12:AG75" si="7">IF(G12="",0,$AG$10)</f>
        <v>0</v>
      </c>
      <c r="AH12" s="50">
        <f t="shared" ref="AH12:AH75" si="8">IF(H12="",0,$AH$10)</f>
        <v>0</v>
      </c>
      <c r="AI12" s="50">
        <f t="shared" ref="AI12:AI75" si="9">IF(I12="",0,$AI$10)</f>
        <v>0</v>
      </c>
      <c r="AJ12" s="50">
        <f t="shared" ref="AJ12:AJ75" si="10">IF(J12="",0,$AJ$10)</f>
        <v>0</v>
      </c>
      <c r="AK12" s="51">
        <f t="shared" ref="AK12:AK75" si="11">SUM(AC12:AJ12)</f>
        <v>0</v>
      </c>
      <c r="AL12" s="37" t="str">
        <f t="shared" ref="AL12:AL75" si="12">IF(AK12=$AK$10,$AP$12,$AP$13)</f>
        <v>Er ontbreken nog enkele gegevens!</v>
      </c>
      <c r="AM12" s="11"/>
      <c r="AN12" s="98">
        <f t="shared" ref="AN12:AN75" si="13">IF(E12="",0,1)</f>
        <v>0</v>
      </c>
      <c r="AP12" s="11"/>
      <c r="AQ12" s="11"/>
      <c r="AR12" s="11"/>
      <c r="AS12" s="11"/>
      <c r="AV12" s="20">
        <f t="shared" ref="AV12:AV75" si="14">IF(E12="",0,1)</f>
        <v>0</v>
      </c>
      <c r="AW12" s="11"/>
    </row>
    <row r="13" spans="1:69" ht="15.75" customHeight="1" x14ac:dyDescent="0.2">
      <c r="A13" s="45">
        <f>SUM($AV$12:AV13)</f>
        <v>0</v>
      </c>
      <c r="B13" s="119"/>
      <c r="C13" s="52"/>
      <c r="D13" s="52"/>
      <c r="E13" s="52"/>
      <c r="F13" s="53"/>
      <c r="G13" s="52"/>
      <c r="H13" s="52"/>
      <c r="I13" s="52"/>
      <c r="J13" s="54"/>
      <c r="K13" s="46"/>
      <c r="L13" s="156">
        <f>IF(K13=Organisatie!$D$20,1,0)</f>
        <v>0</v>
      </c>
      <c r="M13" s="156">
        <f>IF(K13=Organisatie!$D$21,1,0)</f>
        <v>0</v>
      </c>
      <c r="N13" s="156">
        <f>IF(K13=Organisatie!$D$22,1,0)</f>
        <v>0</v>
      </c>
      <c r="O13" s="156">
        <f>IF(K13=Organisatie!$D$23,1,0)</f>
        <v>0</v>
      </c>
      <c r="P13" s="156">
        <f t="shared" ref="P13:P76" si="15">SUM(L13:O13)</f>
        <v>0</v>
      </c>
      <c r="Q13" s="157">
        <f t="shared" ref="Q13:Q76" si="16">IF(K13&gt;3,1,0)</f>
        <v>0</v>
      </c>
      <c r="R13" s="152">
        <f t="shared" ref="R13:R76" si="17">SUM(T13+U13)</f>
        <v>0</v>
      </c>
      <c r="S13" s="127"/>
      <c r="T13" s="153">
        <f t="shared" ref="T13:T76" si="18">IF(B13="V",$Y$1,$Y$2)</f>
        <v>0</v>
      </c>
      <c r="U13" s="154">
        <f t="shared" ref="U13:U76" si="19">IF(S13&gt;1000,1,0*IF(P13=1,1,0))</f>
        <v>0</v>
      </c>
      <c r="V13" s="155"/>
      <c r="W13" s="50">
        <f t="shared" si="1"/>
        <v>0</v>
      </c>
      <c r="X13" s="50">
        <f t="shared" si="2"/>
        <v>0</v>
      </c>
      <c r="Y13" s="22"/>
      <c r="Z13" s="48">
        <f>COUNTIF(J12:J312,"2")</f>
        <v>0</v>
      </c>
      <c r="AA13" s="49" t="s">
        <v>7</v>
      </c>
      <c r="AB13" s="22"/>
      <c r="AC13" s="50">
        <f t="shared" si="3"/>
        <v>0</v>
      </c>
      <c r="AD13" s="50">
        <f t="shared" si="4"/>
        <v>0</v>
      </c>
      <c r="AE13" s="50">
        <f t="shared" si="5"/>
        <v>0</v>
      </c>
      <c r="AF13" s="50">
        <f t="shared" si="6"/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51">
        <f t="shared" si="11"/>
        <v>0</v>
      </c>
      <c r="AL13" s="37" t="str">
        <f t="shared" si="12"/>
        <v>Er ontbreken nog enkele gegevens!</v>
      </c>
      <c r="AM13" s="11"/>
      <c r="AN13" s="98">
        <f t="shared" si="13"/>
        <v>0</v>
      </c>
      <c r="AP13" s="11" t="s">
        <v>171</v>
      </c>
      <c r="AQ13" s="11"/>
      <c r="AR13" s="11"/>
      <c r="AS13" s="11"/>
      <c r="AV13" s="20">
        <f t="shared" si="14"/>
        <v>0</v>
      </c>
      <c r="AW13" s="11"/>
      <c r="AX13" s="11"/>
    </row>
    <row r="14" spans="1:69" ht="15.75" customHeight="1" x14ac:dyDescent="0.2">
      <c r="A14" s="45">
        <f>SUM($AV$12:AV14)</f>
        <v>0</v>
      </c>
      <c r="B14" s="119"/>
      <c r="C14" s="52"/>
      <c r="D14" s="52"/>
      <c r="E14" s="52"/>
      <c r="F14" s="53"/>
      <c r="G14" s="52"/>
      <c r="H14" s="52"/>
      <c r="I14" s="52"/>
      <c r="J14" s="54"/>
      <c r="K14" s="46"/>
      <c r="L14" s="156">
        <f>IF(K14=Organisatie!$E$20,1,0)</f>
        <v>0</v>
      </c>
      <c r="M14" s="156">
        <f>IF(K14=Organisatie!$D$21,1,0)</f>
        <v>0</v>
      </c>
      <c r="N14" s="156">
        <f>IF(K14=Organisatie!$D$22,1,0)</f>
        <v>0</v>
      </c>
      <c r="O14" s="156">
        <f>IF(K14=Organisatie!$D$23,1,0)</f>
        <v>0</v>
      </c>
      <c r="P14" s="156">
        <f t="shared" si="15"/>
        <v>0</v>
      </c>
      <c r="Q14" s="157">
        <f t="shared" si="16"/>
        <v>0</v>
      </c>
      <c r="R14" s="152">
        <f t="shared" si="17"/>
        <v>0</v>
      </c>
      <c r="S14" s="127"/>
      <c r="T14" s="153">
        <f t="shared" si="18"/>
        <v>0</v>
      </c>
      <c r="U14" s="154">
        <f t="shared" si="19"/>
        <v>0</v>
      </c>
      <c r="V14" s="155"/>
      <c r="W14" s="50">
        <f t="shared" si="1"/>
        <v>0</v>
      </c>
      <c r="X14" s="50">
        <f t="shared" si="2"/>
        <v>0</v>
      </c>
      <c r="Y14" s="22"/>
      <c r="Z14" s="48">
        <f>COUNTIF(J12:J312,"3")</f>
        <v>0</v>
      </c>
      <c r="AA14" s="49" t="s">
        <v>9</v>
      </c>
      <c r="AB14" s="22"/>
      <c r="AC14" s="50">
        <f t="shared" si="3"/>
        <v>0</v>
      </c>
      <c r="AD14" s="50">
        <f t="shared" si="4"/>
        <v>0</v>
      </c>
      <c r="AE14" s="50">
        <f t="shared" si="5"/>
        <v>0</v>
      </c>
      <c r="AF14" s="50">
        <f t="shared" si="6"/>
        <v>0</v>
      </c>
      <c r="AG14" s="50">
        <f t="shared" si="7"/>
        <v>0</v>
      </c>
      <c r="AH14" s="50">
        <f t="shared" si="8"/>
        <v>0</v>
      </c>
      <c r="AI14" s="50">
        <f t="shared" si="9"/>
        <v>0</v>
      </c>
      <c r="AJ14" s="50">
        <f t="shared" si="10"/>
        <v>0</v>
      </c>
      <c r="AK14" s="51">
        <f t="shared" si="11"/>
        <v>0</v>
      </c>
      <c r="AL14" s="37" t="str">
        <f t="shared" si="12"/>
        <v>Er ontbreken nog enkele gegevens!</v>
      </c>
      <c r="AM14" s="11"/>
      <c r="AN14" s="98">
        <f t="shared" si="13"/>
        <v>0</v>
      </c>
      <c r="AP14" s="23"/>
      <c r="AV14" s="20">
        <f t="shared" si="14"/>
        <v>0</v>
      </c>
      <c r="AW14" s="11"/>
      <c r="AX14" s="11"/>
    </row>
    <row r="15" spans="1:69" ht="15.75" customHeight="1" x14ac:dyDescent="0.2">
      <c r="A15" s="45">
        <f>SUM($AV$12:AV15)</f>
        <v>0</v>
      </c>
      <c r="B15" s="119"/>
      <c r="C15" s="52"/>
      <c r="D15" s="52"/>
      <c r="E15" s="52"/>
      <c r="F15" s="53"/>
      <c r="G15" s="52"/>
      <c r="H15" s="52"/>
      <c r="I15" s="52"/>
      <c r="J15" s="54"/>
      <c r="K15" s="46"/>
      <c r="L15" s="156">
        <f>IF(K15=Organisatie!$E$20,1,0)</f>
        <v>0</v>
      </c>
      <c r="M15" s="156">
        <f>IF(K15=Organisatie!$D$21,1,0)</f>
        <v>0</v>
      </c>
      <c r="N15" s="156">
        <f>IF(K15=Organisatie!$D$22,1,0)</f>
        <v>0</v>
      </c>
      <c r="O15" s="156">
        <f>IF(K15=Organisatie!$D$23,1,0)</f>
        <v>0</v>
      </c>
      <c r="P15" s="156">
        <f t="shared" si="15"/>
        <v>0</v>
      </c>
      <c r="Q15" s="157">
        <f t="shared" si="16"/>
        <v>0</v>
      </c>
      <c r="R15" s="152">
        <f t="shared" si="17"/>
        <v>0</v>
      </c>
      <c r="S15" s="127"/>
      <c r="T15" s="153">
        <f t="shared" si="18"/>
        <v>0</v>
      </c>
      <c r="U15" s="154">
        <f t="shared" si="19"/>
        <v>0</v>
      </c>
      <c r="V15" s="155"/>
      <c r="W15" s="50">
        <f t="shared" si="1"/>
        <v>0</v>
      </c>
      <c r="X15" s="50">
        <f t="shared" si="2"/>
        <v>0</v>
      </c>
      <c r="Y15" s="22"/>
      <c r="Z15" s="48">
        <f>COUNTIF(J12:J312,"4")</f>
        <v>0</v>
      </c>
      <c r="AA15" s="49" t="s">
        <v>11</v>
      </c>
      <c r="AB15" s="22"/>
      <c r="AC15" s="50">
        <f t="shared" si="3"/>
        <v>0</v>
      </c>
      <c r="AD15" s="50">
        <f t="shared" si="4"/>
        <v>0</v>
      </c>
      <c r="AE15" s="50">
        <f t="shared" si="5"/>
        <v>0</v>
      </c>
      <c r="AF15" s="50">
        <f t="shared" si="6"/>
        <v>0</v>
      </c>
      <c r="AG15" s="50">
        <f t="shared" si="7"/>
        <v>0</v>
      </c>
      <c r="AH15" s="50">
        <f t="shared" si="8"/>
        <v>0</v>
      </c>
      <c r="AI15" s="50">
        <f t="shared" si="9"/>
        <v>0</v>
      </c>
      <c r="AJ15" s="50">
        <f t="shared" si="10"/>
        <v>0</v>
      </c>
      <c r="AK15" s="51">
        <f t="shared" si="11"/>
        <v>0</v>
      </c>
      <c r="AL15" s="37" t="str">
        <f t="shared" si="12"/>
        <v>Er ontbreken nog enkele gegevens!</v>
      </c>
      <c r="AM15" s="11"/>
      <c r="AN15" s="98">
        <f t="shared" si="13"/>
        <v>0</v>
      </c>
      <c r="AO15" s="23"/>
      <c r="AP15" s="23"/>
      <c r="AV15" s="20">
        <f t="shared" si="14"/>
        <v>0</v>
      </c>
      <c r="AW15" s="11"/>
      <c r="AX15" s="11"/>
    </row>
    <row r="16" spans="1:69" ht="15.75" customHeight="1" x14ac:dyDescent="0.2">
      <c r="A16" s="45">
        <f>SUM($AV$12:AV16)</f>
        <v>0</v>
      </c>
      <c r="B16" s="119"/>
      <c r="C16" s="52"/>
      <c r="D16" s="52"/>
      <c r="E16" s="52"/>
      <c r="F16" s="53"/>
      <c r="G16" s="52"/>
      <c r="H16" s="52"/>
      <c r="I16" s="52"/>
      <c r="J16" s="54"/>
      <c r="K16" s="46"/>
      <c r="L16" s="156">
        <f>IF(K16=Organisatie!$E$20,1,0)</f>
        <v>0</v>
      </c>
      <c r="M16" s="156">
        <f>IF(K16=Organisatie!$D$21,1,0)</f>
        <v>0</v>
      </c>
      <c r="N16" s="156">
        <f>IF(K16=Organisatie!$D$22,1,0)</f>
        <v>0</v>
      </c>
      <c r="O16" s="156">
        <f>IF(K16=Organisatie!$D$23,1,0)</f>
        <v>0</v>
      </c>
      <c r="P16" s="156">
        <f t="shared" si="15"/>
        <v>0</v>
      </c>
      <c r="Q16" s="157">
        <f t="shared" si="16"/>
        <v>0</v>
      </c>
      <c r="R16" s="152">
        <f t="shared" si="17"/>
        <v>0</v>
      </c>
      <c r="S16" s="127"/>
      <c r="T16" s="153">
        <f t="shared" si="18"/>
        <v>0</v>
      </c>
      <c r="U16" s="154">
        <f t="shared" si="19"/>
        <v>0</v>
      </c>
      <c r="V16" s="155"/>
      <c r="W16" s="50">
        <f t="shared" si="1"/>
        <v>0</v>
      </c>
      <c r="X16" s="50">
        <f t="shared" si="2"/>
        <v>0</v>
      </c>
      <c r="Y16" s="22"/>
      <c r="Z16" s="48">
        <f>COUNTIF(J12:J312,"5")</f>
        <v>0</v>
      </c>
      <c r="AA16" s="49" t="s">
        <v>13</v>
      </c>
      <c r="AB16" s="22"/>
      <c r="AC16" s="50">
        <f t="shared" si="3"/>
        <v>0</v>
      </c>
      <c r="AD16" s="50">
        <f t="shared" si="4"/>
        <v>0</v>
      </c>
      <c r="AE16" s="50">
        <f t="shared" si="5"/>
        <v>0</v>
      </c>
      <c r="AF16" s="50">
        <f t="shared" si="6"/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51">
        <f t="shared" si="11"/>
        <v>0</v>
      </c>
      <c r="AL16" s="37" t="str">
        <f>IF(AK16=$AK$10,$AP$12,$AP$13)</f>
        <v>Er ontbreken nog enkele gegevens!</v>
      </c>
      <c r="AM16" s="11"/>
      <c r="AN16" s="98">
        <f t="shared" si="13"/>
        <v>0</v>
      </c>
      <c r="AO16" s="23"/>
      <c r="AP16" s="23"/>
      <c r="AV16" s="20">
        <f t="shared" si="14"/>
        <v>0</v>
      </c>
      <c r="AW16" s="11"/>
      <c r="AX16" s="11"/>
    </row>
    <row r="17" spans="1:50" ht="15.75" customHeight="1" x14ac:dyDescent="0.2">
      <c r="A17" s="45">
        <f>SUM($AV$12:AV17)</f>
        <v>0</v>
      </c>
      <c r="B17" s="119"/>
      <c r="C17" s="52"/>
      <c r="D17" s="52"/>
      <c r="E17" s="52"/>
      <c r="F17" s="53"/>
      <c r="G17" s="52"/>
      <c r="H17" s="52"/>
      <c r="I17" s="52"/>
      <c r="J17" s="54"/>
      <c r="K17" s="46"/>
      <c r="L17" s="156">
        <f>IF(K17=Organisatie!$E$20,1,0)</f>
        <v>0</v>
      </c>
      <c r="M17" s="156">
        <f>IF(K17=Organisatie!$D$21,1,0)</f>
        <v>0</v>
      </c>
      <c r="N17" s="156">
        <f>IF(K17=Organisatie!$D$22,1,0)</f>
        <v>0</v>
      </c>
      <c r="O17" s="156">
        <f>IF(K17=Organisatie!$D$23,1,0)</f>
        <v>0</v>
      </c>
      <c r="P17" s="156">
        <f t="shared" si="15"/>
        <v>0</v>
      </c>
      <c r="Q17" s="157">
        <f t="shared" si="16"/>
        <v>0</v>
      </c>
      <c r="R17" s="152">
        <f t="shared" si="17"/>
        <v>0</v>
      </c>
      <c r="S17" s="127"/>
      <c r="T17" s="153">
        <f t="shared" si="18"/>
        <v>0</v>
      </c>
      <c r="U17" s="154">
        <f t="shared" si="19"/>
        <v>0</v>
      </c>
      <c r="V17" s="155"/>
      <c r="W17" s="50">
        <f t="shared" si="1"/>
        <v>0</v>
      </c>
      <c r="X17" s="50">
        <f t="shared" si="2"/>
        <v>0</v>
      </c>
      <c r="Y17" s="22"/>
      <c r="Z17" s="48">
        <f>COUNTIF(J12:J312,"6")</f>
        <v>0</v>
      </c>
      <c r="AA17" s="49" t="s">
        <v>15</v>
      </c>
      <c r="AB17" s="22"/>
      <c r="AC17" s="50">
        <f t="shared" si="3"/>
        <v>0</v>
      </c>
      <c r="AD17" s="50">
        <f t="shared" si="4"/>
        <v>0</v>
      </c>
      <c r="AE17" s="50">
        <f t="shared" si="5"/>
        <v>0</v>
      </c>
      <c r="AF17" s="50">
        <f t="shared" si="6"/>
        <v>0</v>
      </c>
      <c r="AG17" s="50">
        <f t="shared" si="7"/>
        <v>0</v>
      </c>
      <c r="AH17" s="50">
        <f t="shared" si="8"/>
        <v>0</v>
      </c>
      <c r="AI17" s="50">
        <f t="shared" si="9"/>
        <v>0</v>
      </c>
      <c r="AJ17" s="50">
        <f t="shared" si="10"/>
        <v>0</v>
      </c>
      <c r="AK17" s="51">
        <f t="shared" si="11"/>
        <v>0</v>
      </c>
      <c r="AL17" s="37" t="str">
        <f t="shared" si="12"/>
        <v>Er ontbreken nog enkele gegevens!</v>
      </c>
      <c r="AM17" s="11"/>
      <c r="AN17" s="98">
        <f t="shared" si="13"/>
        <v>0</v>
      </c>
      <c r="AO17" s="23"/>
      <c r="AP17" s="23"/>
      <c r="AV17" s="20">
        <f t="shared" si="14"/>
        <v>0</v>
      </c>
      <c r="AW17" s="11"/>
      <c r="AX17" s="11"/>
    </row>
    <row r="18" spans="1:50" ht="15.75" customHeight="1" x14ac:dyDescent="0.2">
      <c r="A18" s="45">
        <f>SUM($AV$12:AV18)</f>
        <v>0</v>
      </c>
      <c r="B18" s="119"/>
      <c r="C18" s="52"/>
      <c r="D18" s="52"/>
      <c r="E18" s="52"/>
      <c r="F18" s="53"/>
      <c r="G18" s="52"/>
      <c r="H18" s="52"/>
      <c r="I18" s="52"/>
      <c r="J18" s="54"/>
      <c r="K18" s="46"/>
      <c r="L18" s="156">
        <f>IF(K18=Organisatie!$E$20,1,0)</f>
        <v>0</v>
      </c>
      <c r="M18" s="156">
        <f>IF(K18=Organisatie!$D$21,1,0)</f>
        <v>0</v>
      </c>
      <c r="N18" s="156">
        <f>IF(K18=Organisatie!$D$22,1,0)</f>
        <v>0</v>
      </c>
      <c r="O18" s="156">
        <f>IF(K18=Organisatie!$D$23,1,0)</f>
        <v>0</v>
      </c>
      <c r="P18" s="156">
        <f t="shared" si="15"/>
        <v>0</v>
      </c>
      <c r="Q18" s="157">
        <f t="shared" si="16"/>
        <v>0</v>
      </c>
      <c r="R18" s="152">
        <f t="shared" si="17"/>
        <v>0</v>
      </c>
      <c r="S18" s="127"/>
      <c r="T18" s="153">
        <f t="shared" si="18"/>
        <v>0</v>
      </c>
      <c r="U18" s="154">
        <f t="shared" si="19"/>
        <v>0</v>
      </c>
      <c r="V18" s="155"/>
      <c r="W18" s="50">
        <f t="shared" si="1"/>
        <v>0</v>
      </c>
      <c r="X18" s="50">
        <f t="shared" si="2"/>
        <v>0</v>
      </c>
      <c r="Y18" s="22"/>
      <c r="Z18" s="48">
        <f>COUNTIF(J12:J312,"7")</f>
        <v>0</v>
      </c>
      <c r="AA18" s="49" t="s">
        <v>17</v>
      </c>
      <c r="AB18" s="31"/>
      <c r="AC18" s="50">
        <f t="shared" si="3"/>
        <v>0</v>
      </c>
      <c r="AD18" s="50">
        <f t="shared" si="4"/>
        <v>0</v>
      </c>
      <c r="AE18" s="50">
        <f t="shared" si="5"/>
        <v>0</v>
      </c>
      <c r="AF18" s="50">
        <f t="shared" si="6"/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0</v>
      </c>
      <c r="AK18" s="51">
        <f t="shared" si="11"/>
        <v>0</v>
      </c>
      <c r="AL18" s="37" t="str">
        <f t="shared" si="12"/>
        <v>Er ontbreken nog enkele gegevens!</v>
      </c>
      <c r="AM18" s="11"/>
      <c r="AN18" s="98">
        <f t="shared" si="13"/>
        <v>0</v>
      </c>
      <c r="AO18" s="23"/>
      <c r="AP18" s="23"/>
      <c r="AV18" s="20">
        <f t="shared" si="14"/>
        <v>0</v>
      </c>
      <c r="AW18" s="11"/>
      <c r="AX18" s="11"/>
    </row>
    <row r="19" spans="1:50" ht="15.75" customHeight="1" x14ac:dyDescent="0.2">
      <c r="A19" s="45">
        <f>SUM($AV$12:AV19)</f>
        <v>0</v>
      </c>
      <c r="B19" s="119"/>
      <c r="C19" s="52"/>
      <c r="D19" s="52"/>
      <c r="E19" s="52"/>
      <c r="F19" s="53"/>
      <c r="G19" s="52"/>
      <c r="H19" s="52"/>
      <c r="I19" s="52"/>
      <c r="J19" s="54"/>
      <c r="K19" s="46"/>
      <c r="L19" s="156">
        <f>IF(K19=Organisatie!$E$20,1,0)</f>
        <v>0</v>
      </c>
      <c r="M19" s="156">
        <f>IF(K19=Organisatie!$D$21,1,0)</f>
        <v>0</v>
      </c>
      <c r="N19" s="156">
        <f>IF(K19=Organisatie!$D$22,1,0)</f>
        <v>0</v>
      </c>
      <c r="O19" s="156">
        <f>IF(K19=Organisatie!$D$23,1,0)</f>
        <v>0</v>
      </c>
      <c r="P19" s="156">
        <f t="shared" si="15"/>
        <v>0</v>
      </c>
      <c r="Q19" s="157">
        <f t="shared" si="16"/>
        <v>0</v>
      </c>
      <c r="R19" s="152">
        <f t="shared" si="17"/>
        <v>0</v>
      </c>
      <c r="S19" s="127"/>
      <c r="T19" s="153">
        <f t="shared" si="18"/>
        <v>0</v>
      </c>
      <c r="U19" s="154">
        <f t="shared" si="19"/>
        <v>0</v>
      </c>
      <c r="V19" s="155"/>
      <c r="W19" s="50">
        <f t="shared" si="1"/>
        <v>0</v>
      </c>
      <c r="X19" s="50">
        <f t="shared" si="2"/>
        <v>0</v>
      </c>
      <c r="Y19" s="22"/>
      <c r="Z19" s="48">
        <f>COUNTIF(J12:J312,"8")</f>
        <v>0</v>
      </c>
      <c r="AA19" s="49" t="s">
        <v>19</v>
      </c>
      <c r="AB19" s="31"/>
      <c r="AC19" s="50">
        <f t="shared" si="3"/>
        <v>0</v>
      </c>
      <c r="AD19" s="50">
        <f t="shared" si="4"/>
        <v>0</v>
      </c>
      <c r="AE19" s="50">
        <f t="shared" si="5"/>
        <v>0</v>
      </c>
      <c r="AF19" s="50">
        <f t="shared" si="6"/>
        <v>0</v>
      </c>
      <c r="AG19" s="50">
        <f t="shared" si="7"/>
        <v>0</v>
      </c>
      <c r="AH19" s="50">
        <f t="shared" si="8"/>
        <v>0</v>
      </c>
      <c r="AI19" s="50">
        <f t="shared" si="9"/>
        <v>0</v>
      </c>
      <c r="AJ19" s="50">
        <f t="shared" si="10"/>
        <v>0</v>
      </c>
      <c r="AK19" s="51">
        <f t="shared" si="11"/>
        <v>0</v>
      </c>
      <c r="AL19" s="37" t="str">
        <f t="shared" si="12"/>
        <v>Er ontbreken nog enkele gegevens!</v>
      </c>
      <c r="AM19" s="11"/>
      <c r="AN19" s="98">
        <f t="shared" si="13"/>
        <v>0</v>
      </c>
      <c r="AO19" s="23"/>
      <c r="AP19" s="23"/>
      <c r="AV19" s="20">
        <f t="shared" si="14"/>
        <v>0</v>
      </c>
      <c r="AW19" s="11"/>
      <c r="AX19" s="11"/>
    </row>
    <row r="20" spans="1:50" ht="15.75" customHeight="1" x14ac:dyDescent="0.2">
      <c r="A20" s="45">
        <f>SUM($AV$12:AV20)</f>
        <v>0</v>
      </c>
      <c r="B20" s="119"/>
      <c r="C20" s="52"/>
      <c r="D20" s="52"/>
      <c r="E20" s="52"/>
      <c r="F20" s="53"/>
      <c r="G20" s="52"/>
      <c r="H20" s="52"/>
      <c r="I20" s="52"/>
      <c r="J20" s="54"/>
      <c r="K20" s="46"/>
      <c r="L20" s="156">
        <f>IF(K20=Organisatie!$E$20,1,0)</f>
        <v>0</v>
      </c>
      <c r="M20" s="156">
        <f>IF(K20=Organisatie!$D$21,1,0)</f>
        <v>0</v>
      </c>
      <c r="N20" s="156">
        <f>IF(K20=Organisatie!$D$22,1,0)</f>
        <v>0</v>
      </c>
      <c r="O20" s="156">
        <f>IF(K20=Organisatie!$D$23,1,0)</f>
        <v>0</v>
      </c>
      <c r="P20" s="156">
        <f t="shared" si="15"/>
        <v>0</v>
      </c>
      <c r="Q20" s="157">
        <f t="shared" si="16"/>
        <v>0</v>
      </c>
      <c r="R20" s="152">
        <f t="shared" si="17"/>
        <v>0</v>
      </c>
      <c r="S20" s="127"/>
      <c r="T20" s="153">
        <f t="shared" si="18"/>
        <v>0</v>
      </c>
      <c r="U20" s="154">
        <f t="shared" si="19"/>
        <v>0</v>
      </c>
      <c r="V20" s="155"/>
      <c r="W20" s="50">
        <f t="shared" si="1"/>
        <v>0</v>
      </c>
      <c r="X20" s="50">
        <f t="shared" si="2"/>
        <v>0</v>
      </c>
      <c r="Y20" s="22"/>
      <c r="Z20" s="48">
        <f>COUNTIF(J12:J312,"9")</f>
        <v>0</v>
      </c>
      <c r="AA20" s="49" t="s">
        <v>21</v>
      </c>
      <c r="AB20" s="31"/>
      <c r="AC20" s="50">
        <f t="shared" si="3"/>
        <v>0</v>
      </c>
      <c r="AD20" s="50">
        <f t="shared" si="4"/>
        <v>0</v>
      </c>
      <c r="AE20" s="50">
        <f t="shared" si="5"/>
        <v>0</v>
      </c>
      <c r="AF20" s="50">
        <f t="shared" si="6"/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51">
        <f t="shared" si="11"/>
        <v>0</v>
      </c>
      <c r="AL20" s="37" t="str">
        <f t="shared" si="12"/>
        <v>Er ontbreken nog enkele gegevens!</v>
      </c>
      <c r="AM20" s="11"/>
      <c r="AN20" s="98">
        <f t="shared" si="13"/>
        <v>0</v>
      </c>
      <c r="AO20" s="23"/>
      <c r="AP20" s="23"/>
      <c r="AV20" s="20">
        <f t="shared" si="14"/>
        <v>0</v>
      </c>
      <c r="AW20" s="11"/>
      <c r="AX20" s="11"/>
    </row>
    <row r="21" spans="1:50" ht="15.75" customHeight="1" x14ac:dyDescent="0.2">
      <c r="A21" s="45">
        <f>SUM($AV$12:AV21)</f>
        <v>0</v>
      </c>
      <c r="B21" s="119"/>
      <c r="C21" s="52"/>
      <c r="D21" s="52"/>
      <c r="E21" s="52"/>
      <c r="F21" s="53"/>
      <c r="G21" s="52"/>
      <c r="H21" s="52"/>
      <c r="I21" s="52"/>
      <c r="J21" s="54"/>
      <c r="K21" s="46"/>
      <c r="L21" s="156">
        <f>IF(K21=Organisatie!$E$20,1,0)</f>
        <v>0</v>
      </c>
      <c r="M21" s="156">
        <f>IF(K21=Organisatie!$D$21,1,0)</f>
        <v>0</v>
      </c>
      <c r="N21" s="156">
        <f>IF(K21=Organisatie!$D$22,1,0)</f>
        <v>0</v>
      </c>
      <c r="O21" s="156">
        <f>IF(K21=Organisatie!$D$23,1,0)</f>
        <v>0</v>
      </c>
      <c r="P21" s="156">
        <f t="shared" si="15"/>
        <v>0</v>
      </c>
      <c r="Q21" s="157">
        <f t="shared" si="16"/>
        <v>0</v>
      </c>
      <c r="R21" s="152">
        <f t="shared" si="17"/>
        <v>0</v>
      </c>
      <c r="S21" s="127"/>
      <c r="T21" s="153">
        <f t="shared" si="18"/>
        <v>0</v>
      </c>
      <c r="U21" s="154">
        <f t="shared" si="19"/>
        <v>0</v>
      </c>
      <c r="V21" s="155"/>
      <c r="W21" s="50">
        <f t="shared" si="1"/>
        <v>0</v>
      </c>
      <c r="X21" s="50">
        <f t="shared" si="2"/>
        <v>0</v>
      </c>
      <c r="Y21" s="22"/>
      <c r="Z21" s="48">
        <f>COUNTIF(J12:J312,"10")</f>
        <v>0</v>
      </c>
      <c r="AA21" s="49" t="s">
        <v>23</v>
      </c>
      <c r="AB21" s="22"/>
      <c r="AC21" s="50">
        <f t="shared" si="3"/>
        <v>0</v>
      </c>
      <c r="AD21" s="50">
        <f t="shared" si="4"/>
        <v>0</v>
      </c>
      <c r="AE21" s="50">
        <f t="shared" si="5"/>
        <v>0</v>
      </c>
      <c r="AF21" s="50">
        <f t="shared" si="6"/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51">
        <f t="shared" si="11"/>
        <v>0</v>
      </c>
      <c r="AL21" s="37" t="str">
        <f t="shared" si="12"/>
        <v>Er ontbreken nog enkele gegevens!</v>
      </c>
      <c r="AM21" s="11"/>
      <c r="AN21" s="98">
        <f t="shared" si="13"/>
        <v>0</v>
      </c>
      <c r="AO21" s="23"/>
      <c r="AP21" s="23"/>
      <c r="AV21" s="20">
        <f t="shared" si="14"/>
        <v>0</v>
      </c>
      <c r="AW21" s="11"/>
      <c r="AX21" s="11"/>
    </row>
    <row r="22" spans="1:50" ht="15.75" customHeight="1" x14ac:dyDescent="0.2">
      <c r="A22" s="45">
        <f>SUM($AV$12:AV22)</f>
        <v>0</v>
      </c>
      <c r="B22" s="119"/>
      <c r="C22" s="52"/>
      <c r="D22" s="52"/>
      <c r="E22" s="52"/>
      <c r="F22" s="53"/>
      <c r="G22" s="52"/>
      <c r="H22" s="52"/>
      <c r="I22" s="52"/>
      <c r="J22" s="54"/>
      <c r="K22" s="46"/>
      <c r="L22" s="156">
        <f>IF(K22=Organisatie!$E$20,1,0)</f>
        <v>0</v>
      </c>
      <c r="M22" s="156">
        <f>IF(K22=Organisatie!$D$21,1,0)</f>
        <v>0</v>
      </c>
      <c r="N22" s="156">
        <f>IF(K22=Organisatie!$D$22,1,0)</f>
        <v>0</v>
      </c>
      <c r="O22" s="156">
        <f>IF(K22=Organisatie!$D$23,1,0)</f>
        <v>0</v>
      </c>
      <c r="P22" s="156">
        <f t="shared" si="15"/>
        <v>0</v>
      </c>
      <c r="Q22" s="157">
        <f t="shared" si="16"/>
        <v>0</v>
      </c>
      <c r="R22" s="152">
        <f t="shared" si="17"/>
        <v>0</v>
      </c>
      <c r="S22" s="127"/>
      <c r="T22" s="153">
        <f t="shared" si="18"/>
        <v>0</v>
      </c>
      <c r="U22" s="154">
        <f t="shared" si="19"/>
        <v>0</v>
      </c>
      <c r="V22" s="155"/>
      <c r="W22" s="50">
        <f t="shared" si="1"/>
        <v>0</v>
      </c>
      <c r="X22" s="50">
        <f t="shared" si="2"/>
        <v>0</v>
      </c>
      <c r="Y22" s="22"/>
      <c r="Z22" s="48">
        <f>COUNTIF(J12:J312,"11")</f>
        <v>0</v>
      </c>
      <c r="AA22" s="49" t="s">
        <v>5</v>
      </c>
      <c r="AB22" s="22"/>
      <c r="AC22" s="50">
        <f t="shared" si="3"/>
        <v>0</v>
      </c>
      <c r="AD22" s="50">
        <f t="shared" si="4"/>
        <v>0</v>
      </c>
      <c r="AE22" s="50">
        <f t="shared" si="5"/>
        <v>0</v>
      </c>
      <c r="AF22" s="50">
        <f t="shared" si="6"/>
        <v>0</v>
      </c>
      <c r="AG22" s="50">
        <f t="shared" si="7"/>
        <v>0</v>
      </c>
      <c r="AH22" s="50">
        <f t="shared" si="8"/>
        <v>0</v>
      </c>
      <c r="AI22" s="50">
        <f t="shared" si="9"/>
        <v>0</v>
      </c>
      <c r="AJ22" s="50">
        <f t="shared" si="10"/>
        <v>0</v>
      </c>
      <c r="AK22" s="51">
        <f t="shared" si="11"/>
        <v>0</v>
      </c>
      <c r="AL22" s="37" t="str">
        <f t="shared" si="12"/>
        <v>Er ontbreken nog enkele gegevens!</v>
      </c>
      <c r="AM22" s="11"/>
      <c r="AN22" s="98">
        <f t="shared" si="13"/>
        <v>0</v>
      </c>
      <c r="AO22" s="23"/>
      <c r="AP22" s="23"/>
      <c r="AV22" s="20">
        <f t="shared" si="14"/>
        <v>0</v>
      </c>
      <c r="AW22" s="11"/>
      <c r="AX22" s="11"/>
    </row>
    <row r="23" spans="1:50" ht="15.75" customHeight="1" x14ac:dyDescent="0.2">
      <c r="A23" s="45">
        <f>SUM($AV$12:AV23)</f>
        <v>0</v>
      </c>
      <c r="B23" s="119"/>
      <c r="C23" s="52"/>
      <c r="D23" s="52"/>
      <c r="E23" s="52"/>
      <c r="F23" s="53"/>
      <c r="G23" s="52"/>
      <c r="H23" s="52"/>
      <c r="I23" s="52"/>
      <c r="J23" s="54"/>
      <c r="K23" s="46"/>
      <c r="L23" s="156">
        <f>IF(K23=Organisatie!$E$20,1,0)</f>
        <v>0</v>
      </c>
      <c r="M23" s="156">
        <f>IF(K23=Organisatie!$D$21,1,0)</f>
        <v>0</v>
      </c>
      <c r="N23" s="156">
        <f>IF(K23=Organisatie!$D$22,1,0)</f>
        <v>0</v>
      </c>
      <c r="O23" s="156">
        <f>IF(K23=Organisatie!$D$23,1,0)</f>
        <v>0</v>
      </c>
      <c r="P23" s="156">
        <f t="shared" si="15"/>
        <v>0</v>
      </c>
      <c r="Q23" s="157">
        <f t="shared" si="16"/>
        <v>0</v>
      </c>
      <c r="R23" s="152">
        <f t="shared" si="17"/>
        <v>0</v>
      </c>
      <c r="S23" s="127"/>
      <c r="T23" s="153">
        <f t="shared" si="18"/>
        <v>0</v>
      </c>
      <c r="U23" s="154">
        <f t="shared" si="19"/>
        <v>0</v>
      </c>
      <c r="V23" s="155"/>
      <c r="W23" s="50">
        <f t="shared" si="1"/>
        <v>0</v>
      </c>
      <c r="X23" s="50">
        <f t="shared" si="2"/>
        <v>0</v>
      </c>
      <c r="Y23" s="22"/>
      <c r="Z23" s="48">
        <f>COUNTIF(J12:J312,"12")</f>
        <v>0</v>
      </c>
      <c r="AA23" s="49" t="s">
        <v>8</v>
      </c>
      <c r="AB23" s="22"/>
      <c r="AC23" s="50">
        <f t="shared" si="3"/>
        <v>0</v>
      </c>
      <c r="AD23" s="50">
        <f t="shared" si="4"/>
        <v>0</v>
      </c>
      <c r="AE23" s="50">
        <f t="shared" si="5"/>
        <v>0</v>
      </c>
      <c r="AF23" s="50">
        <f t="shared" si="6"/>
        <v>0</v>
      </c>
      <c r="AG23" s="50">
        <f t="shared" si="7"/>
        <v>0</v>
      </c>
      <c r="AH23" s="50">
        <f t="shared" si="8"/>
        <v>0</v>
      </c>
      <c r="AI23" s="50">
        <f t="shared" si="9"/>
        <v>0</v>
      </c>
      <c r="AJ23" s="50">
        <f t="shared" si="10"/>
        <v>0</v>
      </c>
      <c r="AK23" s="51">
        <f t="shared" si="11"/>
        <v>0</v>
      </c>
      <c r="AL23" s="37" t="str">
        <f t="shared" si="12"/>
        <v>Er ontbreken nog enkele gegevens!</v>
      </c>
      <c r="AM23" s="11"/>
      <c r="AN23" s="98">
        <f t="shared" si="13"/>
        <v>0</v>
      </c>
      <c r="AO23" s="23"/>
      <c r="AP23" s="23"/>
      <c r="AV23" s="20">
        <f t="shared" si="14"/>
        <v>0</v>
      </c>
      <c r="AW23" s="11"/>
      <c r="AX23" s="11"/>
    </row>
    <row r="24" spans="1:50" ht="15.75" customHeight="1" x14ac:dyDescent="0.2">
      <c r="A24" s="45">
        <f>SUM($AV$12:AV24)</f>
        <v>0</v>
      </c>
      <c r="B24" s="119"/>
      <c r="C24" s="52"/>
      <c r="D24" s="52"/>
      <c r="E24" s="52"/>
      <c r="F24" s="53"/>
      <c r="G24" s="52"/>
      <c r="H24" s="52"/>
      <c r="I24" s="52"/>
      <c r="J24" s="54"/>
      <c r="K24" s="46"/>
      <c r="L24" s="156">
        <f>IF(K24=Organisatie!$E$20,1,0)</f>
        <v>0</v>
      </c>
      <c r="M24" s="156">
        <f>IF(K24=Organisatie!$D$21,1,0)</f>
        <v>0</v>
      </c>
      <c r="N24" s="156">
        <f>IF(K24=Organisatie!$D$22,1,0)</f>
        <v>0</v>
      </c>
      <c r="O24" s="156">
        <f>IF(K24=Organisatie!$D$23,1,0)</f>
        <v>0</v>
      </c>
      <c r="P24" s="156">
        <f t="shared" si="15"/>
        <v>0</v>
      </c>
      <c r="Q24" s="157">
        <f t="shared" si="16"/>
        <v>0</v>
      </c>
      <c r="R24" s="152">
        <f t="shared" si="17"/>
        <v>0</v>
      </c>
      <c r="S24" s="127"/>
      <c r="T24" s="153">
        <f t="shared" si="18"/>
        <v>0</v>
      </c>
      <c r="U24" s="154">
        <f t="shared" si="19"/>
        <v>0</v>
      </c>
      <c r="V24" s="155"/>
      <c r="W24" s="50">
        <f t="shared" si="1"/>
        <v>0</v>
      </c>
      <c r="X24" s="50">
        <f t="shared" si="2"/>
        <v>0</v>
      </c>
      <c r="Y24" s="22"/>
      <c r="Z24" s="48">
        <f>COUNTIF(J12:J312,"13")</f>
        <v>0</v>
      </c>
      <c r="AA24" s="49" t="s">
        <v>10</v>
      </c>
      <c r="AB24" s="22"/>
      <c r="AC24" s="50">
        <f t="shared" si="3"/>
        <v>0</v>
      </c>
      <c r="AD24" s="50">
        <f t="shared" si="4"/>
        <v>0</v>
      </c>
      <c r="AE24" s="50">
        <f t="shared" si="5"/>
        <v>0</v>
      </c>
      <c r="AF24" s="50">
        <f t="shared" si="6"/>
        <v>0</v>
      </c>
      <c r="AG24" s="50">
        <f t="shared" si="7"/>
        <v>0</v>
      </c>
      <c r="AH24" s="50">
        <f t="shared" si="8"/>
        <v>0</v>
      </c>
      <c r="AI24" s="50">
        <f t="shared" si="9"/>
        <v>0</v>
      </c>
      <c r="AJ24" s="50">
        <f t="shared" si="10"/>
        <v>0</v>
      </c>
      <c r="AK24" s="51">
        <f t="shared" si="11"/>
        <v>0</v>
      </c>
      <c r="AL24" s="37" t="str">
        <f t="shared" si="12"/>
        <v>Er ontbreken nog enkele gegevens!</v>
      </c>
      <c r="AM24" s="11"/>
      <c r="AN24" s="98">
        <f t="shared" si="13"/>
        <v>0</v>
      </c>
      <c r="AV24" s="20">
        <f t="shared" si="14"/>
        <v>0</v>
      </c>
      <c r="AW24" s="11"/>
      <c r="AX24" s="11"/>
    </row>
    <row r="25" spans="1:50" ht="15.75" customHeight="1" x14ac:dyDescent="0.2">
      <c r="A25" s="45">
        <f>SUM($AV$12:AV25)</f>
        <v>0</v>
      </c>
      <c r="B25" s="119"/>
      <c r="C25" s="52"/>
      <c r="D25" s="52"/>
      <c r="E25" s="52"/>
      <c r="F25" s="53"/>
      <c r="G25" s="52"/>
      <c r="H25" s="52"/>
      <c r="I25" s="52"/>
      <c r="J25" s="54"/>
      <c r="K25" s="46"/>
      <c r="L25" s="156">
        <f>IF(K25=Organisatie!$E$20,1,0)</f>
        <v>0</v>
      </c>
      <c r="M25" s="156">
        <f>IF(K25=Organisatie!$D$21,1,0)</f>
        <v>0</v>
      </c>
      <c r="N25" s="156">
        <f>IF(K25=Organisatie!$D$22,1,0)</f>
        <v>0</v>
      </c>
      <c r="O25" s="156">
        <f>IF(K25=Organisatie!$D$23,1,0)</f>
        <v>0</v>
      </c>
      <c r="P25" s="156">
        <f t="shared" si="15"/>
        <v>0</v>
      </c>
      <c r="Q25" s="157">
        <f t="shared" si="16"/>
        <v>0</v>
      </c>
      <c r="R25" s="152">
        <f t="shared" si="17"/>
        <v>0</v>
      </c>
      <c r="S25" s="127"/>
      <c r="T25" s="153">
        <f t="shared" si="18"/>
        <v>0</v>
      </c>
      <c r="U25" s="154">
        <f t="shared" si="19"/>
        <v>0</v>
      </c>
      <c r="V25" s="155"/>
      <c r="W25" s="50">
        <f t="shared" si="1"/>
        <v>0</v>
      </c>
      <c r="X25" s="50">
        <f t="shared" si="2"/>
        <v>0</v>
      </c>
      <c r="Y25" s="22"/>
      <c r="Z25" s="48">
        <f>COUNTIF(J12:J312,"14")</f>
        <v>0</v>
      </c>
      <c r="AA25" s="49" t="s">
        <v>12</v>
      </c>
      <c r="AB25" s="22"/>
      <c r="AC25" s="50">
        <f t="shared" si="3"/>
        <v>0</v>
      </c>
      <c r="AD25" s="50">
        <f t="shared" si="4"/>
        <v>0</v>
      </c>
      <c r="AE25" s="50">
        <f t="shared" si="5"/>
        <v>0</v>
      </c>
      <c r="AF25" s="50">
        <f t="shared" si="6"/>
        <v>0</v>
      </c>
      <c r="AG25" s="50">
        <f t="shared" si="7"/>
        <v>0</v>
      </c>
      <c r="AH25" s="50">
        <f t="shared" si="8"/>
        <v>0</v>
      </c>
      <c r="AI25" s="50">
        <f t="shared" si="9"/>
        <v>0</v>
      </c>
      <c r="AJ25" s="50">
        <f t="shared" si="10"/>
        <v>0</v>
      </c>
      <c r="AK25" s="51">
        <f t="shared" si="11"/>
        <v>0</v>
      </c>
      <c r="AL25" s="37" t="str">
        <f t="shared" si="12"/>
        <v>Er ontbreken nog enkele gegevens!</v>
      </c>
      <c r="AM25" s="11"/>
      <c r="AN25" s="98">
        <f t="shared" si="13"/>
        <v>0</v>
      </c>
      <c r="AV25" s="20">
        <f t="shared" si="14"/>
        <v>0</v>
      </c>
      <c r="AW25" s="11"/>
      <c r="AX25" s="11"/>
    </row>
    <row r="26" spans="1:50" ht="15.75" customHeight="1" x14ac:dyDescent="0.2">
      <c r="A26" s="45">
        <f>SUM($AV$12:AV26)</f>
        <v>0</v>
      </c>
      <c r="B26" s="119"/>
      <c r="C26" s="52"/>
      <c r="D26" s="52"/>
      <c r="E26" s="52"/>
      <c r="F26" s="53"/>
      <c r="G26" s="52"/>
      <c r="H26" s="52"/>
      <c r="I26" s="52"/>
      <c r="J26" s="54"/>
      <c r="K26" s="46"/>
      <c r="L26" s="156">
        <f>IF(K26=Organisatie!$E$20,1,0)</f>
        <v>0</v>
      </c>
      <c r="M26" s="156">
        <f>IF(K26=Organisatie!$D$21,1,0)</f>
        <v>0</v>
      </c>
      <c r="N26" s="156">
        <f>IF(K26=Organisatie!$D$22,1,0)</f>
        <v>0</v>
      </c>
      <c r="O26" s="156">
        <f>IF(K26=Organisatie!$D$23,1,0)</f>
        <v>0</v>
      </c>
      <c r="P26" s="156">
        <f t="shared" si="15"/>
        <v>0</v>
      </c>
      <c r="Q26" s="157">
        <f t="shared" si="16"/>
        <v>0</v>
      </c>
      <c r="R26" s="152">
        <f t="shared" si="17"/>
        <v>0</v>
      </c>
      <c r="S26" s="127"/>
      <c r="T26" s="153">
        <f t="shared" si="18"/>
        <v>0</v>
      </c>
      <c r="U26" s="154">
        <f t="shared" si="19"/>
        <v>0</v>
      </c>
      <c r="V26" s="155"/>
      <c r="W26" s="50">
        <f t="shared" si="1"/>
        <v>0</v>
      </c>
      <c r="X26" s="50">
        <f t="shared" si="2"/>
        <v>0</v>
      </c>
      <c r="Y26" s="22"/>
      <c r="Z26" s="48">
        <f>COUNTIF(J12:J312,"15")</f>
        <v>0</v>
      </c>
      <c r="AA26" s="49" t="s">
        <v>14</v>
      </c>
      <c r="AB26" s="22"/>
      <c r="AC26" s="50">
        <f t="shared" si="3"/>
        <v>0</v>
      </c>
      <c r="AD26" s="50">
        <f t="shared" si="4"/>
        <v>0</v>
      </c>
      <c r="AE26" s="50">
        <f t="shared" si="5"/>
        <v>0</v>
      </c>
      <c r="AF26" s="50">
        <f t="shared" si="6"/>
        <v>0</v>
      </c>
      <c r="AG26" s="50">
        <f t="shared" si="7"/>
        <v>0</v>
      </c>
      <c r="AH26" s="50">
        <f t="shared" si="8"/>
        <v>0</v>
      </c>
      <c r="AI26" s="50">
        <f t="shared" si="9"/>
        <v>0</v>
      </c>
      <c r="AJ26" s="50">
        <f t="shared" si="10"/>
        <v>0</v>
      </c>
      <c r="AK26" s="51">
        <f t="shared" si="11"/>
        <v>0</v>
      </c>
      <c r="AL26" s="37" t="str">
        <f t="shared" si="12"/>
        <v>Er ontbreken nog enkele gegevens!</v>
      </c>
      <c r="AM26" s="11"/>
      <c r="AN26" s="98">
        <f t="shared" si="13"/>
        <v>0</v>
      </c>
      <c r="AV26" s="20">
        <f t="shared" si="14"/>
        <v>0</v>
      </c>
      <c r="AW26" s="11"/>
      <c r="AX26" s="11"/>
    </row>
    <row r="27" spans="1:50" ht="15.75" customHeight="1" x14ac:dyDescent="0.2">
      <c r="A27" s="45">
        <f>SUM($AV$12:AV27)</f>
        <v>0</v>
      </c>
      <c r="B27" s="119"/>
      <c r="C27" s="52"/>
      <c r="D27" s="52"/>
      <c r="E27" s="52"/>
      <c r="F27" s="53"/>
      <c r="G27" s="52"/>
      <c r="H27" s="52"/>
      <c r="I27" s="52"/>
      <c r="J27" s="54"/>
      <c r="K27" s="46"/>
      <c r="L27" s="156">
        <f>IF(K27=Organisatie!$E$20,1,0)</f>
        <v>0</v>
      </c>
      <c r="M27" s="156">
        <f>IF(K27=Organisatie!$D$21,1,0)</f>
        <v>0</v>
      </c>
      <c r="N27" s="156">
        <f>IF(K27=Organisatie!$D$22,1,0)</f>
        <v>0</v>
      </c>
      <c r="O27" s="156">
        <f>IF(K27=Organisatie!$D$23,1,0)</f>
        <v>0</v>
      </c>
      <c r="P27" s="156">
        <f t="shared" si="15"/>
        <v>0</v>
      </c>
      <c r="Q27" s="157">
        <f t="shared" si="16"/>
        <v>0</v>
      </c>
      <c r="R27" s="152">
        <f t="shared" si="17"/>
        <v>0</v>
      </c>
      <c r="S27" s="127"/>
      <c r="T27" s="153">
        <f t="shared" si="18"/>
        <v>0</v>
      </c>
      <c r="U27" s="154">
        <f t="shared" si="19"/>
        <v>0</v>
      </c>
      <c r="V27" s="155"/>
      <c r="W27" s="50">
        <f t="shared" si="1"/>
        <v>0</v>
      </c>
      <c r="X27" s="50">
        <f t="shared" si="2"/>
        <v>0</v>
      </c>
      <c r="Y27" s="22"/>
      <c r="Z27" s="48">
        <f>COUNTIF(J12:J312,"16")</f>
        <v>0</v>
      </c>
      <c r="AA27" s="49" t="s">
        <v>16</v>
      </c>
      <c r="AB27" s="31"/>
      <c r="AC27" s="50">
        <f t="shared" si="3"/>
        <v>0</v>
      </c>
      <c r="AD27" s="50">
        <f t="shared" si="4"/>
        <v>0</v>
      </c>
      <c r="AE27" s="50">
        <f t="shared" si="5"/>
        <v>0</v>
      </c>
      <c r="AF27" s="50">
        <f t="shared" si="6"/>
        <v>0</v>
      </c>
      <c r="AG27" s="50">
        <f t="shared" si="7"/>
        <v>0</v>
      </c>
      <c r="AH27" s="50">
        <f t="shared" si="8"/>
        <v>0</v>
      </c>
      <c r="AI27" s="50">
        <f t="shared" si="9"/>
        <v>0</v>
      </c>
      <c r="AJ27" s="50">
        <f t="shared" si="10"/>
        <v>0</v>
      </c>
      <c r="AK27" s="51">
        <f t="shared" si="11"/>
        <v>0</v>
      </c>
      <c r="AL27" s="37" t="str">
        <f t="shared" si="12"/>
        <v>Er ontbreken nog enkele gegevens!</v>
      </c>
      <c r="AM27" s="11"/>
      <c r="AN27" s="98">
        <f t="shared" si="13"/>
        <v>0</v>
      </c>
      <c r="AV27" s="20">
        <f t="shared" si="14"/>
        <v>0</v>
      </c>
      <c r="AW27" s="11"/>
      <c r="AX27" s="11"/>
    </row>
    <row r="28" spans="1:50" ht="15.75" customHeight="1" x14ac:dyDescent="0.2">
      <c r="A28" s="45">
        <f>SUM($AV$12:AV28)</f>
        <v>0</v>
      </c>
      <c r="B28" s="119"/>
      <c r="C28" s="52"/>
      <c r="D28" s="52"/>
      <c r="E28" s="52"/>
      <c r="F28" s="53"/>
      <c r="G28" s="52"/>
      <c r="H28" s="52"/>
      <c r="I28" s="52"/>
      <c r="J28" s="54"/>
      <c r="K28" s="46"/>
      <c r="L28" s="156">
        <f>IF(K28=Organisatie!$E$20,1,0)</f>
        <v>0</v>
      </c>
      <c r="M28" s="156">
        <f>IF(K28=Organisatie!$D$21,1,0)</f>
        <v>0</v>
      </c>
      <c r="N28" s="156">
        <f>IF(K28=Organisatie!$D$22,1,0)</f>
        <v>0</v>
      </c>
      <c r="O28" s="156">
        <f>IF(K28=Organisatie!$D$23,1,0)</f>
        <v>0</v>
      </c>
      <c r="P28" s="156">
        <f t="shared" si="15"/>
        <v>0</v>
      </c>
      <c r="Q28" s="157">
        <f t="shared" si="16"/>
        <v>0</v>
      </c>
      <c r="R28" s="152">
        <f t="shared" si="17"/>
        <v>0</v>
      </c>
      <c r="S28" s="127"/>
      <c r="T28" s="153">
        <f t="shared" si="18"/>
        <v>0</v>
      </c>
      <c r="U28" s="154">
        <f t="shared" si="19"/>
        <v>0</v>
      </c>
      <c r="V28" s="155"/>
      <c r="W28" s="50">
        <f t="shared" si="1"/>
        <v>0</v>
      </c>
      <c r="X28" s="50">
        <f t="shared" si="2"/>
        <v>0</v>
      </c>
      <c r="Y28" s="22"/>
      <c r="Z28" s="48">
        <f>COUNTIF(J12:J312,"17")</f>
        <v>0</v>
      </c>
      <c r="AA28" s="49" t="s">
        <v>18</v>
      </c>
      <c r="AB28" s="31"/>
      <c r="AC28" s="50">
        <f t="shared" si="3"/>
        <v>0</v>
      </c>
      <c r="AD28" s="50">
        <f t="shared" si="4"/>
        <v>0</v>
      </c>
      <c r="AE28" s="50">
        <f t="shared" si="5"/>
        <v>0</v>
      </c>
      <c r="AF28" s="50">
        <f t="shared" si="6"/>
        <v>0</v>
      </c>
      <c r="AG28" s="50">
        <f t="shared" si="7"/>
        <v>0</v>
      </c>
      <c r="AH28" s="50">
        <f t="shared" si="8"/>
        <v>0</v>
      </c>
      <c r="AI28" s="50">
        <f t="shared" si="9"/>
        <v>0</v>
      </c>
      <c r="AJ28" s="50">
        <f t="shared" si="10"/>
        <v>0</v>
      </c>
      <c r="AK28" s="51">
        <f t="shared" si="11"/>
        <v>0</v>
      </c>
      <c r="AL28" s="37" t="str">
        <f t="shared" si="12"/>
        <v>Er ontbreken nog enkele gegevens!</v>
      </c>
      <c r="AM28" s="11"/>
      <c r="AN28" s="98">
        <f t="shared" si="13"/>
        <v>0</v>
      </c>
      <c r="AV28" s="20">
        <f t="shared" si="14"/>
        <v>0</v>
      </c>
      <c r="AW28" s="11"/>
      <c r="AX28" s="11"/>
    </row>
    <row r="29" spans="1:50" ht="15.75" customHeight="1" x14ac:dyDescent="0.2">
      <c r="A29" s="45">
        <f>SUM($AV$12:AV29)</f>
        <v>0</v>
      </c>
      <c r="B29" s="119"/>
      <c r="C29" s="52"/>
      <c r="D29" s="52"/>
      <c r="E29" s="52"/>
      <c r="F29" s="53"/>
      <c r="G29" s="52"/>
      <c r="H29" s="52"/>
      <c r="I29" s="52"/>
      <c r="J29" s="54"/>
      <c r="K29" s="46"/>
      <c r="L29" s="156">
        <f>IF(K29=Organisatie!$E$20,1,0)</f>
        <v>0</v>
      </c>
      <c r="M29" s="156">
        <f>IF(K29=Organisatie!$D$21,1,0)</f>
        <v>0</v>
      </c>
      <c r="N29" s="156">
        <f>IF(K29=Organisatie!$D$22,1,0)</f>
        <v>0</v>
      </c>
      <c r="O29" s="156">
        <f>IF(K29=Organisatie!$D$23,1,0)</f>
        <v>0</v>
      </c>
      <c r="P29" s="156">
        <f t="shared" si="15"/>
        <v>0</v>
      </c>
      <c r="Q29" s="157">
        <f t="shared" si="16"/>
        <v>0</v>
      </c>
      <c r="R29" s="152">
        <f t="shared" si="17"/>
        <v>0</v>
      </c>
      <c r="S29" s="127"/>
      <c r="T29" s="153">
        <f t="shared" si="18"/>
        <v>0</v>
      </c>
      <c r="U29" s="154">
        <f t="shared" si="19"/>
        <v>0</v>
      </c>
      <c r="V29" s="155"/>
      <c r="W29" s="50">
        <f t="shared" si="1"/>
        <v>0</v>
      </c>
      <c r="X29" s="50">
        <f t="shared" si="2"/>
        <v>0</v>
      </c>
      <c r="Y29" s="22"/>
      <c r="Z29" s="48">
        <f>COUNTIF(J12:J312,"18")</f>
        <v>0</v>
      </c>
      <c r="AA29" s="49" t="s">
        <v>20</v>
      </c>
      <c r="AB29" s="31"/>
      <c r="AC29" s="50">
        <f t="shared" si="3"/>
        <v>0</v>
      </c>
      <c r="AD29" s="50">
        <f t="shared" si="4"/>
        <v>0</v>
      </c>
      <c r="AE29" s="50">
        <f t="shared" si="5"/>
        <v>0</v>
      </c>
      <c r="AF29" s="50">
        <f t="shared" si="6"/>
        <v>0</v>
      </c>
      <c r="AG29" s="50">
        <f t="shared" si="7"/>
        <v>0</v>
      </c>
      <c r="AH29" s="50">
        <f t="shared" si="8"/>
        <v>0</v>
      </c>
      <c r="AI29" s="50">
        <f t="shared" si="9"/>
        <v>0</v>
      </c>
      <c r="AJ29" s="50">
        <f t="shared" si="10"/>
        <v>0</v>
      </c>
      <c r="AK29" s="51">
        <f t="shared" si="11"/>
        <v>0</v>
      </c>
      <c r="AL29" s="37" t="str">
        <f t="shared" si="12"/>
        <v>Er ontbreken nog enkele gegevens!</v>
      </c>
      <c r="AM29" s="11"/>
      <c r="AN29" s="98">
        <f t="shared" si="13"/>
        <v>0</v>
      </c>
      <c r="AV29" s="20">
        <f t="shared" si="14"/>
        <v>0</v>
      </c>
      <c r="AW29" s="11"/>
      <c r="AX29" s="11"/>
    </row>
    <row r="30" spans="1:50" ht="15.75" customHeight="1" x14ac:dyDescent="0.2">
      <c r="A30" s="45">
        <f>SUM($AV$12:AV30)</f>
        <v>0</v>
      </c>
      <c r="B30" s="119"/>
      <c r="C30" s="52"/>
      <c r="D30" s="52"/>
      <c r="E30" s="52"/>
      <c r="F30" s="53"/>
      <c r="G30" s="52"/>
      <c r="H30" s="52"/>
      <c r="I30" s="52"/>
      <c r="J30" s="54"/>
      <c r="K30" s="46"/>
      <c r="L30" s="156">
        <f>IF(K30=Organisatie!$E$20,1,0)</f>
        <v>0</v>
      </c>
      <c r="M30" s="156">
        <f>IF(K30=Organisatie!$D$21,1,0)</f>
        <v>0</v>
      </c>
      <c r="N30" s="156">
        <f>IF(K30=Organisatie!$D$22,1,0)</f>
        <v>0</v>
      </c>
      <c r="O30" s="156">
        <f>IF(K30=Organisatie!$D$23,1,0)</f>
        <v>0</v>
      </c>
      <c r="P30" s="156">
        <f t="shared" si="15"/>
        <v>0</v>
      </c>
      <c r="Q30" s="157">
        <f t="shared" si="16"/>
        <v>0</v>
      </c>
      <c r="R30" s="152">
        <f t="shared" si="17"/>
        <v>0</v>
      </c>
      <c r="S30" s="127"/>
      <c r="T30" s="153">
        <f t="shared" si="18"/>
        <v>0</v>
      </c>
      <c r="U30" s="154">
        <f t="shared" si="19"/>
        <v>0</v>
      </c>
      <c r="V30" s="155"/>
      <c r="W30" s="50">
        <f t="shared" si="1"/>
        <v>0</v>
      </c>
      <c r="X30" s="50">
        <f t="shared" si="2"/>
        <v>0</v>
      </c>
      <c r="Y30" s="22"/>
      <c r="Z30" s="48">
        <f>COUNTIF(J12:J312,"19")</f>
        <v>0</v>
      </c>
      <c r="AA30" s="49" t="s">
        <v>22</v>
      </c>
      <c r="AB30" s="31"/>
      <c r="AC30" s="50">
        <f t="shared" si="3"/>
        <v>0</v>
      </c>
      <c r="AD30" s="50">
        <f t="shared" si="4"/>
        <v>0</v>
      </c>
      <c r="AE30" s="50">
        <f t="shared" si="5"/>
        <v>0</v>
      </c>
      <c r="AF30" s="50">
        <f t="shared" si="6"/>
        <v>0</v>
      </c>
      <c r="AG30" s="50">
        <f t="shared" si="7"/>
        <v>0</v>
      </c>
      <c r="AH30" s="50">
        <f t="shared" si="8"/>
        <v>0</v>
      </c>
      <c r="AI30" s="50">
        <f t="shared" si="9"/>
        <v>0</v>
      </c>
      <c r="AJ30" s="50">
        <f t="shared" si="10"/>
        <v>0</v>
      </c>
      <c r="AK30" s="51">
        <f t="shared" si="11"/>
        <v>0</v>
      </c>
      <c r="AL30" s="37" t="str">
        <f t="shared" si="12"/>
        <v>Er ontbreken nog enkele gegevens!</v>
      </c>
      <c r="AM30" s="11"/>
      <c r="AN30" s="98">
        <f t="shared" si="13"/>
        <v>0</v>
      </c>
      <c r="AV30" s="20">
        <f t="shared" si="14"/>
        <v>0</v>
      </c>
      <c r="AW30" s="11"/>
      <c r="AX30" s="11"/>
    </row>
    <row r="31" spans="1:50" ht="15.75" customHeight="1" x14ac:dyDescent="0.2">
      <c r="A31" s="45">
        <f>SUM($AV$12:AV31)</f>
        <v>0</v>
      </c>
      <c r="B31" s="119"/>
      <c r="C31" s="52"/>
      <c r="D31" s="52"/>
      <c r="E31" s="52"/>
      <c r="F31" s="53"/>
      <c r="G31" s="52"/>
      <c r="H31" s="52"/>
      <c r="I31" s="52"/>
      <c r="J31" s="54"/>
      <c r="K31" s="46"/>
      <c r="L31" s="156">
        <f>IF(K31=Organisatie!$E$20,1,0)</f>
        <v>0</v>
      </c>
      <c r="M31" s="156">
        <f>IF(K31=Organisatie!$D$21,1,0)</f>
        <v>0</v>
      </c>
      <c r="N31" s="156">
        <f>IF(K31=Organisatie!$D$22,1,0)</f>
        <v>0</v>
      </c>
      <c r="O31" s="156">
        <f>IF(K31=Organisatie!$D$23,1,0)</f>
        <v>0</v>
      </c>
      <c r="P31" s="156">
        <f t="shared" si="15"/>
        <v>0</v>
      </c>
      <c r="Q31" s="157">
        <f t="shared" si="16"/>
        <v>0</v>
      </c>
      <c r="R31" s="152">
        <f t="shared" si="17"/>
        <v>0</v>
      </c>
      <c r="S31" s="127"/>
      <c r="T31" s="153">
        <f t="shared" si="18"/>
        <v>0</v>
      </c>
      <c r="U31" s="154">
        <f t="shared" si="19"/>
        <v>0</v>
      </c>
      <c r="V31" s="155"/>
      <c r="W31" s="50">
        <f t="shared" si="1"/>
        <v>0</v>
      </c>
      <c r="X31" s="50">
        <f t="shared" si="2"/>
        <v>0</v>
      </c>
      <c r="Y31" s="22"/>
      <c r="Z31" s="48">
        <f>COUNTIF(J12:J312,"20")</f>
        <v>0</v>
      </c>
      <c r="AA31" s="49" t="s">
        <v>24</v>
      </c>
      <c r="AB31" s="31"/>
      <c r="AC31" s="50">
        <f t="shared" si="3"/>
        <v>0</v>
      </c>
      <c r="AD31" s="50">
        <f t="shared" si="4"/>
        <v>0</v>
      </c>
      <c r="AE31" s="50">
        <f t="shared" si="5"/>
        <v>0</v>
      </c>
      <c r="AF31" s="50">
        <f t="shared" si="6"/>
        <v>0</v>
      </c>
      <c r="AG31" s="50">
        <f t="shared" si="7"/>
        <v>0</v>
      </c>
      <c r="AH31" s="50">
        <f t="shared" si="8"/>
        <v>0</v>
      </c>
      <c r="AI31" s="50">
        <f t="shared" si="9"/>
        <v>0</v>
      </c>
      <c r="AJ31" s="50">
        <f t="shared" si="10"/>
        <v>0</v>
      </c>
      <c r="AK31" s="51">
        <f t="shared" si="11"/>
        <v>0</v>
      </c>
      <c r="AL31" s="37" t="str">
        <f t="shared" si="12"/>
        <v>Er ontbreken nog enkele gegevens!</v>
      </c>
      <c r="AM31" s="11"/>
      <c r="AN31" s="98">
        <f t="shared" si="13"/>
        <v>0</v>
      </c>
      <c r="AV31" s="20">
        <f t="shared" si="14"/>
        <v>0</v>
      </c>
      <c r="AW31" s="11"/>
    </row>
    <row r="32" spans="1:50" ht="15.75" customHeight="1" x14ac:dyDescent="0.2">
      <c r="A32" s="45">
        <f>SUM($AV$12:AV32)</f>
        <v>0</v>
      </c>
      <c r="B32" s="119"/>
      <c r="C32" s="52"/>
      <c r="D32" s="52"/>
      <c r="E32" s="52"/>
      <c r="F32" s="53"/>
      <c r="G32" s="52"/>
      <c r="H32" s="52"/>
      <c r="I32" s="52"/>
      <c r="J32" s="54"/>
      <c r="K32" s="46"/>
      <c r="L32" s="156">
        <f>IF(K32=Organisatie!$E$20,1,0)</f>
        <v>0</v>
      </c>
      <c r="M32" s="156">
        <f>IF(K32=Organisatie!$D$21,1,0)</f>
        <v>0</v>
      </c>
      <c r="N32" s="156">
        <f>IF(K32=Organisatie!$D$22,1,0)</f>
        <v>0</v>
      </c>
      <c r="O32" s="156">
        <f>IF(K32=Organisatie!$D$23,1,0)</f>
        <v>0</v>
      </c>
      <c r="P32" s="156">
        <f t="shared" si="15"/>
        <v>0</v>
      </c>
      <c r="Q32" s="157">
        <f t="shared" si="16"/>
        <v>0</v>
      </c>
      <c r="R32" s="152">
        <f t="shared" si="17"/>
        <v>0</v>
      </c>
      <c r="S32" s="127"/>
      <c r="T32" s="153">
        <f t="shared" si="18"/>
        <v>0</v>
      </c>
      <c r="U32" s="154">
        <f t="shared" si="19"/>
        <v>0</v>
      </c>
      <c r="V32" s="155"/>
      <c r="W32" s="50">
        <f t="shared" si="1"/>
        <v>0</v>
      </c>
      <c r="X32" s="50">
        <f t="shared" si="2"/>
        <v>0</v>
      </c>
      <c r="Y32" s="22"/>
      <c r="Z32" s="48">
        <f>COUNTIF(J12:J312,"21")</f>
        <v>0</v>
      </c>
      <c r="AA32" s="49" t="s">
        <v>25</v>
      </c>
      <c r="AB32" s="31"/>
      <c r="AC32" s="50">
        <f t="shared" si="3"/>
        <v>0</v>
      </c>
      <c r="AD32" s="50">
        <f t="shared" si="4"/>
        <v>0</v>
      </c>
      <c r="AE32" s="50">
        <f t="shared" si="5"/>
        <v>0</v>
      </c>
      <c r="AF32" s="50">
        <f t="shared" si="6"/>
        <v>0</v>
      </c>
      <c r="AG32" s="50">
        <f t="shared" si="7"/>
        <v>0</v>
      </c>
      <c r="AH32" s="50">
        <f t="shared" si="8"/>
        <v>0</v>
      </c>
      <c r="AI32" s="50">
        <f t="shared" si="9"/>
        <v>0</v>
      </c>
      <c r="AJ32" s="50">
        <f t="shared" si="10"/>
        <v>0</v>
      </c>
      <c r="AK32" s="51">
        <f t="shared" si="11"/>
        <v>0</v>
      </c>
      <c r="AL32" s="37" t="str">
        <f t="shared" si="12"/>
        <v>Er ontbreken nog enkele gegevens!</v>
      </c>
      <c r="AM32" s="11"/>
      <c r="AN32" s="98">
        <f t="shared" si="13"/>
        <v>0</v>
      </c>
      <c r="AV32" s="20">
        <f t="shared" si="14"/>
        <v>0</v>
      </c>
      <c r="AW32" s="11"/>
    </row>
    <row r="33" spans="1:49" ht="15.75" customHeight="1" x14ac:dyDescent="0.2">
      <c r="A33" s="45">
        <f>SUM($AV$12:AV33)</f>
        <v>0</v>
      </c>
      <c r="B33" s="119"/>
      <c r="C33" s="52"/>
      <c r="D33" s="52"/>
      <c r="E33" s="52"/>
      <c r="F33" s="53"/>
      <c r="G33" s="52"/>
      <c r="H33" s="52"/>
      <c r="I33" s="52"/>
      <c r="J33" s="54"/>
      <c r="K33" s="46"/>
      <c r="L33" s="156">
        <f>IF(K33=Organisatie!$E$20,1,0)</f>
        <v>0</v>
      </c>
      <c r="M33" s="156">
        <f>IF(K33=Organisatie!$D$21,1,0)</f>
        <v>0</v>
      </c>
      <c r="N33" s="156">
        <f>IF(K33=Organisatie!$D$22,1,0)</f>
        <v>0</v>
      </c>
      <c r="O33" s="156">
        <f>IF(K33=Organisatie!$D$23,1,0)</f>
        <v>0</v>
      </c>
      <c r="P33" s="156">
        <f t="shared" si="15"/>
        <v>0</v>
      </c>
      <c r="Q33" s="157">
        <f t="shared" si="16"/>
        <v>0</v>
      </c>
      <c r="R33" s="152">
        <f t="shared" si="17"/>
        <v>0</v>
      </c>
      <c r="S33" s="127"/>
      <c r="T33" s="153">
        <f t="shared" si="18"/>
        <v>0</v>
      </c>
      <c r="U33" s="154">
        <f t="shared" si="19"/>
        <v>0</v>
      </c>
      <c r="V33" s="155"/>
      <c r="W33" s="50">
        <f t="shared" si="1"/>
        <v>0</v>
      </c>
      <c r="X33" s="50">
        <f t="shared" si="2"/>
        <v>0</v>
      </c>
      <c r="Y33" s="22"/>
      <c r="Z33" s="48">
        <f>COUNTIF(J12:J312,"22")</f>
        <v>0</v>
      </c>
      <c r="AA33" s="49" t="s">
        <v>26</v>
      </c>
      <c r="AB33" s="31"/>
      <c r="AC33" s="50">
        <f t="shared" si="3"/>
        <v>0</v>
      </c>
      <c r="AD33" s="50">
        <f t="shared" si="4"/>
        <v>0</v>
      </c>
      <c r="AE33" s="50">
        <f t="shared" si="5"/>
        <v>0</v>
      </c>
      <c r="AF33" s="50">
        <f t="shared" si="6"/>
        <v>0</v>
      </c>
      <c r="AG33" s="50">
        <f t="shared" si="7"/>
        <v>0</v>
      </c>
      <c r="AH33" s="50">
        <f t="shared" si="8"/>
        <v>0</v>
      </c>
      <c r="AI33" s="50">
        <f t="shared" si="9"/>
        <v>0</v>
      </c>
      <c r="AJ33" s="50">
        <f t="shared" si="10"/>
        <v>0</v>
      </c>
      <c r="AK33" s="51">
        <f t="shared" si="11"/>
        <v>0</v>
      </c>
      <c r="AL33" s="37" t="str">
        <f t="shared" si="12"/>
        <v>Er ontbreken nog enkele gegevens!</v>
      </c>
      <c r="AM33" s="11"/>
      <c r="AN33" s="98">
        <f t="shared" si="13"/>
        <v>0</v>
      </c>
      <c r="AV33" s="20">
        <f t="shared" si="14"/>
        <v>0</v>
      </c>
      <c r="AW33" s="11"/>
    </row>
    <row r="34" spans="1:49" ht="15.75" customHeight="1" x14ac:dyDescent="0.2">
      <c r="A34" s="45">
        <f>SUM($AV$12:AV34)</f>
        <v>0</v>
      </c>
      <c r="B34" s="119"/>
      <c r="C34" s="52"/>
      <c r="D34" s="52"/>
      <c r="E34" s="52"/>
      <c r="F34" s="53"/>
      <c r="G34" s="52"/>
      <c r="H34" s="52"/>
      <c r="I34" s="52"/>
      <c r="J34" s="54"/>
      <c r="K34" s="46"/>
      <c r="L34" s="156">
        <f>IF(K34=Organisatie!$E$20,1,0)</f>
        <v>0</v>
      </c>
      <c r="M34" s="156">
        <f>IF(K34=Organisatie!$D$21,1,0)</f>
        <v>0</v>
      </c>
      <c r="N34" s="156">
        <f>IF(K34=Organisatie!$D$22,1,0)</f>
        <v>0</v>
      </c>
      <c r="O34" s="156">
        <f>IF(K34=Organisatie!$D$23,1,0)</f>
        <v>0</v>
      </c>
      <c r="P34" s="156">
        <f t="shared" si="15"/>
        <v>0</v>
      </c>
      <c r="Q34" s="157">
        <f t="shared" si="16"/>
        <v>0</v>
      </c>
      <c r="R34" s="152">
        <f t="shared" si="17"/>
        <v>0</v>
      </c>
      <c r="S34" s="127"/>
      <c r="T34" s="153">
        <f t="shared" si="18"/>
        <v>0</v>
      </c>
      <c r="U34" s="154">
        <f t="shared" si="19"/>
        <v>0</v>
      </c>
      <c r="V34" s="155"/>
      <c r="W34" s="50">
        <f t="shared" si="1"/>
        <v>0</v>
      </c>
      <c r="X34" s="50">
        <f t="shared" si="2"/>
        <v>0</v>
      </c>
      <c r="Y34" s="22"/>
      <c r="Z34" s="48">
        <f>COUNTIF(J12:J312,"23")</f>
        <v>0</v>
      </c>
      <c r="AA34" s="49" t="s">
        <v>27</v>
      </c>
      <c r="AB34" s="31"/>
      <c r="AC34" s="50">
        <f t="shared" si="3"/>
        <v>0</v>
      </c>
      <c r="AD34" s="50">
        <f t="shared" si="4"/>
        <v>0</v>
      </c>
      <c r="AE34" s="50">
        <f t="shared" si="5"/>
        <v>0</v>
      </c>
      <c r="AF34" s="50">
        <f t="shared" si="6"/>
        <v>0</v>
      </c>
      <c r="AG34" s="50">
        <f t="shared" si="7"/>
        <v>0</v>
      </c>
      <c r="AH34" s="50">
        <f t="shared" si="8"/>
        <v>0</v>
      </c>
      <c r="AI34" s="50">
        <f t="shared" si="9"/>
        <v>0</v>
      </c>
      <c r="AJ34" s="50">
        <f t="shared" si="10"/>
        <v>0</v>
      </c>
      <c r="AK34" s="51">
        <f t="shared" si="11"/>
        <v>0</v>
      </c>
      <c r="AL34" s="37" t="str">
        <f t="shared" si="12"/>
        <v>Er ontbreken nog enkele gegevens!</v>
      </c>
      <c r="AM34" s="11"/>
      <c r="AN34" s="98">
        <f t="shared" si="13"/>
        <v>0</v>
      </c>
      <c r="AV34" s="20">
        <f t="shared" si="14"/>
        <v>0</v>
      </c>
      <c r="AW34" s="11"/>
    </row>
    <row r="35" spans="1:49" ht="15.75" customHeight="1" x14ac:dyDescent="0.2">
      <c r="A35" s="45">
        <f>SUM($AV$12:AV35)</f>
        <v>0</v>
      </c>
      <c r="B35" s="119"/>
      <c r="C35" s="52"/>
      <c r="D35" s="52"/>
      <c r="E35" s="52"/>
      <c r="F35" s="53"/>
      <c r="G35" s="52"/>
      <c r="H35" s="52"/>
      <c r="I35" s="52"/>
      <c r="J35" s="54"/>
      <c r="K35" s="46"/>
      <c r="L35" s="156">
        <f>IF(K35=Organisatie!$E$20,1,0)</f>
        <v>0</v>
      </c>
      <c r="M35" s="156">
        <f>IF(K35=Organisatie!$D$21,1,0)</f>
        <v>0</v>
      </c>
      <c r="N35" s="156">
        <f>IF(K35=Organisatie!$D$22,1,0)</f>
        <v>0</v>
      </c>
      <c r="O35" s="156">
        <f>IF(K35=Organisatie!$D$23,1,0)</f>
        <v>0</v>
      </c>
      <c r="P35" s="156">
        <f t="shared" si="15"/>
        <v>0</v>
      </c>
      <c r="Q35" s="157">
        <f t="shared" si="16"/>
        <v>0</v>
      </c>
      <c r="R35" s="152">
        <f t="shared" si="17"/>
        <v>0</v>
      </c>
      <c r="S35" s="127"/>
      <c r="T35" s="153">
        <f t="shared" si="18"/>
        <v>0</v>
      </c>
      <c r="U35" s="154">
        <f t="shared" si="19"/>
        <v>0</v>
      </c>
      <c r="V35" s="155"/>
      <c r="W35" s="50">
        <f t="shared" si="1"/>
        <v>0</v>
      </c>
      <c r="X35" s="50">
        <f t="shared" si="2"/>
        <v>0</v>
      </c>
      <c r="Y35" s="22"/>
      <c r="Z35" s="48">
        <f>COUNTIF(J12:J312,"24")</f>
        <v>0</v>
      </c>
      <c r="AA35" s="49" t="s">
        <v>28</v>
      </c>
      <c r="AB35" s="31"/>
      <c r="AC35" s="50">
        <f t="shared" si="3"/>
        <v>0</v>
      </c>
      <c r="AD35" s="50">
        <f t="shared" si="4"/>
        <v>0</v>
      </c>
      <c r="AE35" s="50">
        <f t="shared" si="5"/>
        <v>0</v>
      </c>
      <c r="AF35" s="50">
        <f t="shared" si="6"/>
        <v>0</v>
      </c>
      <c r="AG35" s="50">
        <f t="shared" si="7"/>
        <v>0</v>
      </c>
      <c r="AH35" s="50">
        <f t="shared" si="8"/>
        <v>0</v>
      </c>
      <c r="AI35" s="50">
        <f t="shared" si="9"/>
        <v>0</v>
      </c>
      <c r="AJ35" s="50">
        <f t="shared" si="10"/>
        <v>0</v>
      </c>
      <c r="AK35" s="51">
        <f t="shared" si="11"/>
        <v>0</v>
      </c>
      <c r="AL35" s="37" t="str">
        <f t="shared" si="12"/>
        <v>Er ontbreken nog enkele gegevens!</v>
      </c>
      <c r="AM35" s="11"/>
      <c r="AN35" s="98">
        <f t="shared" si="13"/>
        <v>0</v>
      </c>
      <c r="AV35" s="20">
        <f t="shared" si="14"/>
        <v>0</v>
      </c>
      <c r="AW35" s="11"/>
    </row>
    <row r="36" spans="1:49" ht="15.75" customHeight="1" x14ac:dyDescent="0.2">
      <c r="A36" s="45">
        <f>SUM($AV$12:AV36)</f>
        <v>0</v>
      </c>
      <c r="B36" s="119"/>
      <c r="C36" s="52"/>
      <c r="D36" s="52"/>
      <c r="E36" s="52"/>
      <c r="F36" s="53"/>
      <c r="G36" s="52"/>
      <c r="H36" s="52"/>
      <c r="I36" s="52"/>
      <c r="J36" s="54"/>
      <c r="K36" s="46"/>
      <c r="L36" s="156">
        <f>IF(K36=Organisatie!$E$20,1,0)</f>
        <v>0</v>
      </c>
      <c r="M36" s="156">
        <f>IF(K36=Organisatie!$D$21,1,0)</f>
        <v>0</v>
      </c>
      <c r="N36" s="156">
        <f>IF(K36=Organisatie!$D$22,1,0)</f>
        <v>0</v>
      </c>
      <c r="O36" s="156">
        <f>IF(K36=Organisatie!$D$23,1,0)</f>
        <v>0</v>
      </c>
      <c r="P36" s="156">
        <f t="shared" si="15"/>
        <v>0</v>
      </c>
      <c r="Q36" s="157">
        <f t="shared" si="16"/>
        <v>0</v>
      </c>
      <c r="R36" s="152">
        <f t="shared" si="17"/>
        <v>0</v>
      </c>
      <c r="S36" s="127"/>
      <c r="T36" s="153">
        <f t="shared" si="18"/>
        <v>0</v>
      </c>
      <c r="U36" s="154">
        <f t="shared" si="19"/>
        <v>0</v>
      </c>
      <c r="V36" s="155"/>
      <c r="W36" s="50">
        <f t="shared" si="1"/>
        <v>0</v>
      </c>
      <c r="X36" s="50">
        <f t="shared" si="2"/>
        <v>0</v>
      </c>
      <c r="Y36" s="22"/>
      <c r="Z36" s="48">
        <f>COUNTIF(J12:J312,"25")</f>
        <v>0</v>
      </c>
      <c r="AA36" s="49" t="s">
        <v>29</v>
      </c>
      <c r="AB36" s="31"/>
      <c r="AC36" s="50">
        <f t="shared" si="3"/>
        <v>0</v>
      </c>
      <c r="AD36" s="50">
        <f t="shared" si="4"/>
        <v>0</v>
      </c>
      <c r="AE36" s="50">
        <f t="shared" si="5"/>
        <v>0</v>
      </c>
      <c r="AF36" s="50">
        <f t="shared" si="6"/>
        <v>0</v>
      </c>
      <c r="AG36" s="50">
        <f t="shared" si="7"/>
        <v>0</v>
      </c>
      <c r="AH36" s="50">
        <f t="shared" si="8"/>
        <v>0</v>
      </c>
      <c r="AI36" s="50">
        <f t="shared" si="9"/>
        <v>0</v>
      </c>
      <c r="AJ36" s="50">
        <f t="shared" si="10"/>
        <v>0</v>
      </c>
      <c r="AK36" s="51">
        <f t="shared" si="11"/>
        <v>0</v>
      </c>
      <c r="AL36" s="37" t="str">
        <f t="shared" si="12"/>
        <v>Er ontbreken nog enkele gegevens!</v>
      </c>
      <c r="AM36" s="11"/>
      <c r="AN36" s="98">
        <f t="shared" si="13"/>
        <v>0</v>
      </c>
      <c r="AV36" s="20">
        <f t="shared" si="14"/>
        <v>0</v>
      </c>
      <c r="AW36" s="11"/>
    </row>
    <row r="37" spans="1:49" ht="15.75" customHeight="1" x14ac:dyDescent="0.2">
      <c r="A37" s="45">
        <f>SUM($AV$12:AV37)</f>
        <v>0</v>
      </c>
      <c r="B37" s="119"/>
      <c r="C37" s="52"/>
      <c r="D37" s="52"/>
      <c r="E37" s="52"/>
      <c r="F37" s="53"/>
      <c r="G37" s="52"/>
      <c r="H37" s="52"/>
      <c r="I37" s="52"/>
      <c r="J37" s="54"/>
      <c r="K37" s="46"/>
      <c r="L37" s="156">
        <f>IF(K37=Organisatie!$E$20,1,0)</f>
        <v>0</v>
      </c>
      <c r="M37" s="156">
        <f>IF(K37=Organisatie!$D$21,1,0)</f>
        <v>0</v>
      </c>
      <c r="N37" s="156">
        <f>IF(K37=Organisatie!$D$22,1,0)</f>
        <v>0</v>
      </c>
      <c r="O37" s="156">
        <f>IF(K37=Organisatie!$D$23,1,0)</f>
        <v>0</v>
      </c>
      <c r="P37" s="156">
        <f t="shared" si="15"/>
        <v>0</v>
      </c>
      <c r="Q37" s="157">
        <f t="shared" si="16"/>
        <v>0</v>
      </c>
      <c r="R37" s="152">
        <f t="shared" si="17"/>
        <v>0</v>
      </c>
      <c r="S37" s="127"/>
      <c r="T37" s="153">
        <f t="shared" si="18"/>
        <v>0</v>
      </c>
      <c r="U37" s="154">
        <f t="shared" si="19"/>
        <v>0</v>
      </c>
      <c r="V37" s="155"/>
      <c r="W37" s="50">
        <f t="shared" si="1"/>
        <v>0</v>
      </c>
      <c r="X37" s="50">
        <f t="shared" si="2"/>
        <v>0</v>
      </c>
      <c r="Y37" s="22"/>
      <c r="Z37" s="48">
        <f>COUNTIF(J12:J312,"26")</f>
        <v>0</v>
      </c>
      <c r="AA37" s="49" t="s">
        <v>30</v>
      </c>
      <c r="AB37" s="31"/>
      <c r="AC37" s="50">
        <f t="shared" si="3"/>
        <v>0</v>
      </c>
      <c r="AD37" s="50">
        <f t="shared" si="4"/>
        <v>0</v>
      </c>
      <c r="AE37" s="50">
        <f t="shared" si="5"/>
        <v>0</v>
      </c>
      <c r="AF37" s="50">
        <f t="shared" si="6"/>
        <v>0</v>
      </c>
      <c r="AG37" s="50">
        <f t="shared" si="7"/>
        <v>0</v>
      </c>
      <c r="AH37" s="50">
        <f t="shared" si="8"/>
        <v>0</v>
      </c>
      <c r="AI37" s="50">
        <f t="shared" si="9"/>
        <v>0</v>
      </c>
      <c r="AJ37" s="50">
        <f t="shared" si="10"/>
        <v>0</v>
      </c>
      <c r="AK37" s="51">
        <f t="shared" si="11"/>
        <v>0</v>
      </c>
      <c r="AL37" s="37" t="str">
        <f t="shared" si="12"/>
        <v>Er ontbreken nog enkele gegevens!</v>
      </c>
      <c r="AM37" s="11"/>
      <c r="AN37" s="98">
        <f t="shared" si="13"/>
        <v>0</v>
      </c>
      <c r="AV37" s="20">
        <f t="shared" si="14"/>
        <v>0</v>
      </c>
      <c r="AW37" s="11"/>
    </row>
    <row r="38" spans="1:49" ht="15.75" customHeight="1" x14ac:dyDescent="0.2">
      <c r="A38" s="45">
        <f>SUM($AV$12:AV38)</f>
        <v>0</v>
      </c>
      <c r="B38" s="119"/>
      <c r="C38" s="52"/>
      <c r="D38" s="52"/>
      <c r="E38" s="52"/>
      <c r="F38" s="53"/>
      <c r="G38" s="52"/>
      <c r="H38" s="52"/>
      <c r="I38" s="52"/>
      <c r="J38" s="54"/>
      <c r="K38" s="46"/>
      <c r="L38" s="156">
        <f>IF(K38=Organisatie!$E$20,1,0)</f>
        <v>0</v>
      </c>
      <c r="M38" s="156">
        <f>IF(K38=Organisatie!$D$21,1,0)</f>
        <v>0</v>
      </c>
      <c r="N38" s="156">
        <f>IF(K38=Organisatie!$D$22,1,0)</f>
        <v>0</v>
      </c>
      <c r="O38" s="156">
        <f>IF(K38=Organisatie!$D$23,1,0)</f>
        <v>0</v>
      </c>
      <c r="P38" s="156">
        <f t="shared" si="15"/>
        <v>0</v>
      </c>
      <c r="Q38" s="157">
        <f t="shared" si="16"/>
        <v>0</v>
      </c>
      <c r="R38" s="152">
        <f t="shared" si="17"/>
        <v>0</v>
      </c>
      <c r="S38" s="127"/>
      <c r="T38" s="153">
        <f t="shared" si="18"/>
        <v>0</v>
      </c>
      <c r="U38" s="154">
        <f t="shared" si="19"/>
        <v>0</v>
      </c>
      <c r="V38" s="155"/>
      <c r="W38" s="50">
        <f t="shared" si="1"/>
        <v>0</v>
      </c>
      <c r="X38" s="50">
        <f t="shared" si="2"/>
        <v>0</v>
      </c>
      <c r="Y38" s="22"/>
      <c r="Z38" s="48">
        <f>COUNTIF(J12:J312,"27")</f>
        <v>0</v>
      </c>
      <c r="AA38" s="49" t="s">
        <v>31</v>
      </c>
      <c r="AB38" s="31"/>
      <c r="AC38" s="50">
        <f t="shared" si="3"/>
        <v>0</v>
      </c>
      <c r="AD38" s="50">
        <f t="shared" si="4"/>
        <v>0</v>
      </c>
      <c r="AE38" s="50">
        <f t="shared" si="5"/>
        <v>0</v>
      </c>
      <c r="AF38" s="50">
        <f t="shared" si="6"/>
        <v>0</v>
      </c>
      <c r="AG38" s="50">
        <f t="shared" si="7"/>
        <v>0</v>
      </c>
      <c r="AH38" s="50">
        <f t="shared" si="8"/>
        <v>0</v>
      </c>
      <c r="AI38" s="50">
        <f t="shared" si="9"/>
        <v>0</v>
      </c>
      <c r="AJ38" s="50">
        <f t="shared" si="10"/>
        <v>0</v>
      </c>
      <c r="AK38" s="51">
        <f t="shared" si="11"/>
        <v>0</v>
      </c>
      <c r="AL38" s="37" t="str">
        <f t="shared" si="12"/>
        <v>Er ontbreken nog enkele gegevens!</v>
      </c>
      <c r="AM38" s="11"/>
      <c r="AN38" s="98">
        <f t="shared" si="13"/>
        <v>0</v>
      </c>
      <c r="AV38" s="20">
        <f t="shared" si="14"/>
        <v>0</v>
      </c>
      <c r="AW38" s="11"/>
    </row>
    <row r="39" spans="1:49" ht="15.75" customHeight="1" x14ac:dyDescent="0.2">
      <c r="A39" s="45">
        <f>SUM($AV$12:AV39)</f>
        <v>0</v>
      </c>
      <c r="B39" s="119"/>
      <c r="C39" s="52"/>
      <c r="D39" s="52"/>
      <c r="E39" s="52"/>
      <c r="F39" s="53"/>
      <c r="G39" s="52"/>
      <c r="H39" s="52"/>
      <c r="I39" s="52"/>
      <c r="J39" s="54"/>
      <c r="K39" s="46"/>
      <c r="L39" s="156">
        <f>IF(K39=Organisatie!$E$20,1,0)</f>
        <v>0</v>
      </c>
      <c r="M39" s="156">
        <f>IF(K39=Organisatie!$D$21,1,0)</f>
        <v>0</v>
      </c>
      <c r="N39" s="156">
        <f>IF(K39=Organisatie!$D$22,1,0)</f>
        <v>0</v>
      </c>
      <c r="O39" s="156">
        <f>IF(K39=Organisatie!$D$23,1,0)</f>
        <v>0</v>
      </c>
      <c r="P39" s="156">
        <f t="shared" si="15"/>
        <v>0</v>
      </c>
      <c r="Q39" s="157">
        <f t="shared" si="16"/>
        <v>0</v>
      </c>
      <c r="R39" s="152">
        <f t="shared" si="17"/>
        <v>0</v>
      </c>
      <c r="S39" s="127"/>
      <c r="T39" s="153">
        <f t="shared" si="18"/>
        <v>0</v>
      </c>
      <c r="U39" s="154">
        <f t="shared" si="19"/>
        <v>0</v>
      </c>
      <c r="V39" s="155"/>
      <c r="W39" s="50">
        <f t="shared" si="1"/>
        <v>0</v>
      </c>
      <c r="X39" s="50">
        <f t="shared" si="2"/>
        <v>0</v>
      </c>
      <c r="Y39" s="22"/>
      <c r="Z39" s="48">
        <f>COUNTIF(J12:J312,"28")</f>
        <v>0</v>
      </c>
      <c r="AA39" s="49" t="s">
        <v>32</v>
      </c>
      <c r="AB39" s="31"/>
      <c r="AC39" s="50">
        <f t="shared" si="3"/>
        <v>0</v>
      </c>
      <c r="AD39" s="50">
        <f t="shared" si="4"/>
        <v>0</v>
      </c>
      <c r="AE39" s="50">
        <f t="shared" si="5"/>
        <v>0</v>
      </c>
      <c r="AF39" s="50">
        <f t="shared" si="6"/>
        <v>0</v>
      </c>
      <c r="AG39" s="50">
        <f t="shared" si="7"/>
        <v>0</v>
      </c>
      <c r="AH39" s="50">
        <f t="shared" si="8"/>
        <v>0</v>
      </c>
      <c r="AI39" s="50">
        <f t="shared" si="9"/>
        <v>0</v>
      </c>
      <c r="AJ39" s="50">
        <f t="shared" si="10"/>
        <v>0</v>
      </c>
      <c r="AK39" s="51">
        <f t="shared" si="11"/>
        <v>0</v>
      </c>
      <c r="AL39" s="37" t="str">
        <f t="shared" si="12"/>
        <v>Er ontbreken nog enkele gegevens!</v>
      </c>
      <c r="AM39" s="11"/>
      <c r="AN39" s="98">
        <f t="shared" si="13"/>
        <v>0</v>
      </c>
      <c r="AV39" s="20">
        <f t="shared" si="14"/>
        <v>0</v>
      </c>
      <c r="AW39" s="11"/>
    </row>
    <row r="40" spans="1:49" ht="15.75" customHeight="1" x14ac:dyDescent="0.2">
      <c r="A40" s="45">
        <f>SUM($AV$12:AV40)</f>
        <v>0</v>
      </c>
      <c r="B40" s="119"/>
      <c r="C40" s="52"/>
      <c r="D40" s="52"/>
      <c r="E40" s="52"/>
      <c r="F40" s="53"/>
      <c r="G40" s="52"/>
      <c r="H40" s="52"/>
      <c r="I40" s="52"/>
      <c r="J40" s="54"/>
      <c r="K40" s="46"/>
      <c r="L40" s="156">
        <f>IF(K40=Organisatie!$E$20,1,0)</f>
        <v>0</v>
      </c>
      <c r="M40" s="156">
        <f>IF(K40=Organisatie!$D$21,1,0)</f>
        <v>0</v>
      </c>
      <c r="N40" s="156">
        <f>IF(K40=Organisatie!$D$22,1,0)</f>
        <v>0</v>
      </c>
      <c r="O40" s="156">
        <f>IF(K40=Organisatie!$D$23,1,0)</f>
        <v>0</v>
      </c>
      <c r="P40" s="156">
        <f t="shared" si="15"/>
        <v>0</v>
      </c>
      <c r="Q40" s="157">
        <f t="shared" si="16"/>
        <v>0</v>
      </c>
      <c r="R40" s="152">
        <f t="shared" si="17"/>
        <v>0</v>
      </c>
      <c r="S40" s="127"/>
      <c r="T40" s="153">
        <f t="shared" si="18"/>
        <v>0</v>
      </c>
      <c r="U40" s="154">
        <f t="shared" si="19"/>
        <v>0</v>
      </c>
      <c r="V40" s="155"/>
      <c r="W40" s="50">
        <f t="shared" si="1"/>
        <v>0</v>
      </c>
      <c r="X40" s="50">
        <f t="shared" si="2"/>
        <v>0</v>
      </c>
      <c r="Y40" s="22"/>
      <c r="Z40" s="48">
        <f>COUNTIF(J12:J312,"29")</f>
        <v>0</v>
      </c>
      <c r="AA40" s="49" t="s">
        <v>33</v>
      </c>
      <c r="AB40" s="31"/>
      <c r="AC40" s="50">
        <f t="shared" si="3"/>
        <v>0</v>
      </c>
      <c r="AD40" s="50">
        <f t="shared" si="4"/>
        <v>0</v>
      </c>
      <c r="AE40" s="50">
        <f t="shared" si="5"/>
        <v>0</v>
      </c>
      <c r="AF40" s="50">
        <f t="shared" si="6"/>
        <v>0</v>
      </c>
      <c r="AG40" s="50">
        <f t="shared" si="7"/>
        <v>0</v>
      </c>
      <c r="AH40" s="50">
        <f t="shared" si="8"/>
        <v>0</v>
      </c>
      <c r="AI40" s="50">
        <f t="shared" si="9"/>
        <v>0</v>
      </c>
      <c r="AJ40" s="50">
        <f t="shared" si="10"/>
        <v>0</v>
      </c>
      <c r="AK40" s="51">
        <f t="shared" si="11"/>
        <v>0</v>
      </c>
      <c r="AL40" s="37" t="str">
        <f t="shared" si="12"/>
        <v>Er ontbreken nog enkele gegevens!</v>
      </c>
      <c r="AM40" s="11"/>
      <c r="AN40" s="98">
        <f t="shared" si="13"/>
        <v>0</v>
      </c>
      <c r="AV40" s="20">
        <f t="shared" si="14"/>
        <v>0</v>
      </c>
      <c r="AW40" s="11"/>
    </row>
    <row r="41" spans="1:49" ht="15.75" customHeight="1" x14ac:dyDescent="0.2">
      <c r="A41" s="45">
        <f>SUM($AV$12:AV41)</f>
        <v>0</v>
      </c>
      <c r="B41" s="119"/>
      <c r="C41" s="52"/>
      <c r="D41" s="52"/>
      <c r="E41" s="52"/>
      <c r="F41" s="53"/>
      <c r="G41" s="52"/>
      <c r="H41" s="52"/>
      <c r="I41" s="52"/>
      <c r="J41" s="54"/>
      <c r="K41" s="46"/>
      <c r="L41" s="156">
        <f>IF(K41=Organisatie!$E$20,1,0)</f>
        <v>0</v>
      </c>
      <c r="M41" s="156">
        <f>IF(K41=Organisatie!$D$21,1,0)</f>
        <v>0</v>
      </c>
      <c r="N41" s="156">
        <f>IF(K41=Organisatie!$D$22,1,0)</f>
        <v>0</v>
      </c>
      <c r="O41" s="156">
        <f>IF(K41=Organisatie!$D$23,1,0)</f>
        <v>0</v>
      </c>
      <c r="P41" s="156">
        <f t="shared" si="15"/>
        <v>0</v>
      </c>
      <c r="Q41" s="157">
        <f t="shared" si="16"/>
        <v>0</v>
      </c>
      <c r="R41" s="152">
        <f t="shared" si="17"/>
        <v>0</v>
      </c>
      <c r="S41" s="127"/>
      <c r="T41" s="153">
        <f t="shared" si="18"/>
        <v>0</v>
      </c>
      <c r="U41" s="154">
        <f t="shared" si="19"/>
        <v>0</v>
      </c>
      <c r="V41" s="155"/>
      <c r="W41" s="50">
        <f t="shared" si="1"/>
        <v>0</v>
      </c>
      <c r="X41" s="50">
        <f t="shared" si="2"/>
        <v>0</v>
      </c>
      <c r="Y41" s="22"/>
      <c r="Z41" s="48">
        <f>COUNTIF(J12:J312,"30")</f>
        <v>0</v>
      </c>
      <c r="AA41" s="49" t="s">
        <v>34</v>
      </c>
      <c r="AB41" s="31"/>
      <c r="AC41" s="50">
        <f t="shared" si="3"/>
        <v>0</v>
      </c>
      <c r="AD41" s="50">
        <f t="shared" si="4"/>
        <v>0</v>
      </c>
      <c r="AE41" s="50">
        <f t="shared" si="5"/>
        <v>0</v>
      </c>
      <c r="AF41" s="50">
        <f t="shared" si="6"/>
        <v>0</v>
      </c>
      <c r="AG41" s="50">
        <f t="shared" si="7"/>
        <v>0</v>
      </c>
      <c r="AH41" s="50">
        <f t="shared" si="8"/>
        <v>0</v>
      </c>
      <c r="AI41" s="50">
        <f t="shared" si="9"/>
        <v>0</v>
      </c>
      <c r="AJ41" s="50">
        <f t="shared" si="10"/>
        <v>0</v>
      </c>
      <c r="AK41" s="51">
        <f t="shared" si="11"/>
        <v>0</v>
      </c>
      <c r="AL41" s="37" t="str">
        <f t="shared" si="12"/>
        <v>Er ontbreken nog enkele gegevens!</v>
      </c>
      <c r="AM41" s="11"/>
      <c r="AN41" s="98">
        <f t="shared" si="13"/>
        <v>0</v>
      </c>
      <c r="AV41" s="20">
        <f t="shared" si="14"/>
        <v>0</v>
      </c>
      <c r="AW41" s="11"/>
    </row>
    <row r="42" spans="1:49" ht="15.75" customHeight="1" x14ac:dyDescent="0.2">
      <c r="A42" s="45">
        <f>SUM($AV$12:AV42)</f>
        <v>0</v>
      </c>
      <c r="B42" s="119"/>
      <c r="C42" s="52"/>
      <c r="D42" s="52"/>
      <c r="E42" s="52"/>
      <c r="F42" s="53"/>
      <c r="G42" s="52"/>
      <c r="H42" s="52"/>
      <c r="I42" s="52"/>
      <c r="J42" s="54"/>
      <c r="K42" s="46"/>
      <c r="L42" s="156">
        <f>IF(K42=Organisatie!$E$20,1,0)</f>
        <v>0</v>
      </c>
      <c r="M42" s="156">
        <f>IF(K42=Organisatie!$D$21,1,0)</f>
        <v>0</v>
      </c>
      <c r="N42" s="156">
        <f>IF(K42=Organisatie!$D$22,1,0)</f>
        <v>0</v>
      </c>
      <c r="O42" s="156">
        <f>IF(K42=Organisatie!$D$23,1,0)</f>
        <v>0</v>
      </c>
      <c r="P42" s="156">
        <f t="shared" si="15"/>
        <v>0</v>
      </c>
      <c r="Q42" s="157">
        <f t="shared" si="16"/>
        <v>0</v>
      </c>
      <c r="R42" s="152">
        <f t="shared" si="17"/>
        <v>0</v>
      </c>
      <c r="S42" s="127"/>
      <c r="T42" s="153">
        <f t="shared" si="18"/>
        <v>0</v>
      </c>
      <c r="U42" s="154">
        <f t="shared" si="19"/>
        <v>0</v>
      </c>
      <c r="V42" s="155"/>
      <c r="W42" s="50">
        <f t="shared" si="1"/>
        <v>0</v>
      </c>
      <c r="X42" s="50">
        <f t="shared" si="2"/>
        <v>0</v>
      </c>
      <c r="Y42" s="22"/>
      <c r="Z42" s="48">
        <f>COUNTIF(J12:J312,"31")</f>
        <v>0</v>
      </c>
      <c r="AA42" s="49" t="s">
        <v>35</v>
      </c>
      <c r="AB42" s="31"/>
      <c r="AC42" s="50">
        <f t="shared" si="3"/>
        <v>0</v>
      </c>
      <c r="AD42" s="50">
        <f t="shared" si="4"/>
        <v>0</v>
      </c>
      <c r="AE42" s="50">
        <f t="shared" si="5"/>
        <v>0</v>
      </c>
      <c r="AF42" s="50">
        <f t="shared" si="6"/>
        <v>0</v>
      </c>
      <c r="AG42" s="50">
        <f t="shared" si="7"/>
        <v>0</v>
      </c>
      <c r="AH42" s="50">
        <f t="shared" si="8"/>
        <v>0</v>
      </c>
      <c r="AI42" s="50">
        <f t="shared" si="9"/>
        <v>0</v>
      </c>
      <c r="AJ42" s="50">
        <f t="shared" si="10"/>
        <v>0</v>
      </c>
      <c r="AK42" s="51">
        <f t="shared" si="11"/>
        <v>0</v>
      </c>
      <c r="AL42" s="37" t="str">
        <f t="shared" si="12"/>
        <v>Er ontbreken nog enkele gegevens!</v>
      </c>
      <c r="AM42" s="11"/>
      <c r="AN42" s="98">
        <f t="shared" si="13"/>
        <v>0</v>
      </c>
      <c r="AV42" s="20">
        <f t="shared" si="14"/>
        <v>0</v>
      </c>
      <c r="AW42" s="11"/>
    </row>
    <row r="43" spans="1:49" ht="15.75" customHeight="1" x14ac:dyDescent="0.2">
      <c r="A43" s="45">
        <f>SUM($AV$12:AV43)</f>
        <v>0</v>
      </c>
      <c r="B43" s="119"/>
      <c r="C43" s="52"/>
      <c r="D43" s="52"/>
      <c r="E43" s="52"/>
      <c r="F43" s="53"/>
      <c r="G43" s="52"/>
      <c r="H43" s="52"/>
      <c r="I43" s="52"/>
      <c r="J43" s="54"/>
      <c r="K43" s="46"/>
      <c r="L43" s="156">
        <f>IF(K43=Organisatie!$E$20,1,0)</f>
        <v>0</v>
      </c>
      <c r="M43" s="156">
        <f>IF(K43=Organisatie!$D$21,1,0)</f>
        <v>0</v>
      </c>
      <c r="N43" s="156">
        <f>IF(K43=Organisatie!$D$22,1,0)</f>
        <v>0</v>
      </c>
      <c r="O43" s="156">
        <f>IF(K43=Organisatie!$D$23,1,0)</f>
        <v>0</v>
      </c>
      <c r="P43" s="156">
        <f t="shared" si="15"/>
        <v>0</v>
      </c>
      <c r="Q43" s="157">
        <f t="shared" si="16"/>
        <v>0</v>
      </c>
      <c r="R43" s="152">
        <f t="shared" si="17"/>
        <v>0</v>
      </c>
      <c r="S43" s="127"/>
      <c r="T43" s="153">
        <f t="shared" si="18"/>
        <v>0</v>
      </c>
      <c r="U43" s="154">
        <f t="shared" si="19"/>
        <v>0</v>
      </c>
      <c r="V43" s="155"/>
      <c r="W43" s="50">
        <f t="shared" si="1"/>
        <v>0</v>
      </c>
      <c r="X43" s="50">
        <f t="shared" si="2"/>
        <v>0</v>
      </c>
      <c r="Y43" s="22"/>
      <c r="Z43" s="48">
        <f>COUNTIF(J12:J312,"32")</f>
        <v>0</v>
      </c>
      <c r="AA43" s="49" t="s">
        <v>36</v>
      </c>
      <c r="AB43" s="31"/>
      <c r="AC43" s="50">
        <f t="shared" si="3"/>
        <v>0</v>
      </c>
      <c r="AD43" s="50">
        <f t="shared" si="4"/>
        <v>0</v>
      </c>
      <c r="AE43" s="50">
        <f t="shared" si="5"/>
        <v>0</v>
      </c>
      <c r="AF43" s="50">
        <f t="shared" si="6"/>
        <v>0</v>
      </c>
      <c r="AG43" s="50">
        <f t="shared" si="7"/>
        <v>0</v>
      </c>
      <c r="AH43" s="50">
        <f t="shared" si="8"/>
        <v>0</v>
      </c>
      <c r="AI43" s="50">
        <f t="shared" si="9"/>
        <v>0</v>
      </c>
      <c r="AJ43" s="50">
        <f t="shared" si="10"/>
        <v>0</v>
      </c>
      <c r="AK43" s="51">
        <f t="shared" si="11"/>
        <v>0</v>
      </c>
      <c r="AL43" s="37" t="str">
        <f t="shared" si="12"/>
        <v>Er ontbreken nog enkele gegevens!</v>
      </c>
      <c r="AM43" s="11"/>
      <c r="AN43" s="98">
        <f t="shared" si="13"/>
        <v>0</v>
      </c>
      <c r="AV43" s="20">
        <f t="shared" si="14"/>
        <v>0</v>
      </c>
      <c r="AW43" s="11"/>
    </row>
    <row r="44" spans="1:49" ht="15.75" customHeight="1" x14ac:dyDescent="0.2">
      <c r="A44" s="45">
        <f>SUM($AV$12:AV44)</f>
        <v>0</v>
      </c>
      <c r="B44" s="119"/>
      <c r="C44" s="52"/>
      <c r="D44" s="52"/>
      <c r="E44" s="52"/>
      <c r="F44" s="53"/>
      <c r="G44" s="52"/>
      <c r="H44" s="52"/>
      <c r="I44" s="52"/>
      <c r="J44" s="54"/>
      <c r="K44" s="46"/>
      <c r="L44" s="156">
        <f>IF(K44=Organisatie!$E$20,1,0)</f>
        <v>0</v>
      </c>
      <c r="M44" s="156">
        <f>IF(K44=Organisatie!$D$21,1,0)</f>
        <v>0</v>
      </c>
      <c r="N44" s="156">
        <f>IF(K44=Organisatie!$D$22,1,0)</f>
        <v>0</v>
      </c>
      <c r="O44" s="156">
        <f>IF(K44=Organisatie!$D$23,1,0)</f>
        <v>0</v>
      </c>
      <c r="P44" s="156">
        <f t="shared" si="15"/>
        <v>0</v>
      </c>
      <c r="Q44" s="157">
        <f t="shared" si="16"/>
        <v>0</v>
      </c>
      <c r="R44" s="152">
        <f t="shared" si="17"/>
        <v>0</v>
      </c>
      <c r="S44" s="127"/>
      <c r="T44" s="153">
        <f t="shared" si="18"/>
        <v>0</v>
      </c>
      <c r="U44" s="154">
        <f t="shared" si="19"/>
        <v>0</v>
      </c>
      <c r="V44" s="155"/>
      <c r="W44" s="50">
        <f t="shared" si="1"/>
        <v>0</v>
      </c>
      <c r="X44" s="50">
        <f t="shared" si="2"/>
        <v>0</v>
      </c>
      <c r="Y44" s="22"/>
      <c r="Z44" s="48">
        <f>COUNTIF(J12:J312,"33")</f>
        <v>0</v>
      </c>
      <c r="AA44" s="49" t="s">
        <v>37</v>
      </c>
      <c r="AB44" s="31"/>
      <c r="AC44" s="50">
        <f t="shared" si="3"/>
        <v>0</v>
      </c>
      <c r="AD44" s="50">
        <f t="shared" si="4"/>
        <v>0</v>
      </c>
      <c r="AE44" s="50">
        <f t="shared" si="5"/>
        <v>0</v>
      </c>
      <c r="AF44" s="50">
        <f t="shared" si="6"/>
        <v>0</v>
      </c>
      <c r="AG44" s="50">
        <f t="shared" si="7"/>
        <v>0</v>
      </c>
      <c r="AH44" s="50">
        <f t="shared" si="8"/>
        <v>0</v>
      </c>
      <c r="AI44" s="50">
        <f t="shared" si="9"/>
        <v>0</v>
      </c>
      <c r="AJ44" s="50">
        <f t="shared" si="10"/>
        <v>0</v>
      </c>
      <c r="AK44" s="51">
        <f t="shared" si="11"/>
        <v>0</v>
      </c>
      <c r="AL44" s="37" t="str">
        <f t="shared" si="12"/>
        <v>Er ontbreken nog enkele gegevens!</v>
      </c>
      <c r="AM44" s="11"/>
      <c r="AN44" s="98">
        <f t="shared" si="13"/>
        <v>0</v>
      </c>
      <c r="AV44" s="20">
        <f t="shared" si="14"/>
        <v>0</v>
      </c>
      <c r="AW44" s="11"/>
    </row>
    <row r="45" spans="1:49" ht="15.75" customHeight="1" x14ac:dyDescent="0.2">
      <c r="A45" s="45">
        <f>SUM($AV$12:AV45)</f>
        <v>0</v>
      </c>
      <c r="B45" s="119"/>
      <c r="C45" s="52"/>
      <c r="D45" s="52"/>
      <c r="E45" s="52"/>
      <c r="F45" s="53"/>
      <c r="G45" s="52"/>
      <c r="H45" s="52"/>
      <c r="I45" s="52"/>
      <c r="J45" s="54"/>
      <c r="K45" s="46"/>
      <c r="L45" s="156">
        <f>IF(K45=Organisatie!$E$20,1,0)</f>
        <v>0</v>
      </c>
      <c r="M45" s="156">
        <f>IF(K45=Organisatie!$D$21,1,0)</f>
        <v>0</v>
      </c>
      <c r="N45" s="156">
        <f>IF(K45=Organisatie!$D$22,1,0)</f>
        <v>0</v>
      </c>
      <c r="O45" s="156">
        <f>IF(K45=Organisatie!$D$23,1,0)</f>
        <v>0</v>
      </c>
      <c r="P45" s="156">
        <f t="shared" si="15"/>
        <v>0</v>
      </c>
      <c r="Q45" s="157">
        <f t="shared" si="16"/>
        <v>0</v>
      </c>
      <c r="R45" s="152">
        <f t="shared" si="17"/>
        <v>0</v>
      </c>
      <c r="S45" s="127"/>
      <c r="T45" s="153">
        <f t="shared" si="18"/>
        <v>0</v>
      </c>
      <c r="U45" s="154">
        <f t="shared" si="19"/>
        <v>0</v>
      </c>
      <c r="V45" s="155"/>
      <c r="W45" s="50">
        <f t="shared" si="1"/>
        <v>0</v>
      </c>
      <c r="X45" s="50">
        <f t="shared" si="2"/>
        <v>0</v>
      </c>
      <c r="Y45" s="22"/>
      <c r="Z45" s="48">
        <f>COUNTIF(J12:J312,"34")</f>
        <v>0</v>
      </c>
      <c r="AA45" s="49" t="s">
        <v>38</v>
      </c>
      <c r="AB45" s="31"/>
      <c r="AC45" s="50">
        <f t="shared" si="3"/>
        <v>0</v>
      </c>
      <c r="AD45" s="50">
        <f t="shared" si="4"/>
        <v>0</v>
      </c>
      <c r="AE45" s="50">
        <f t="shared" si="5"/>
        <v>0</v>
      </c>
      <c r="AF45" s="50">
        <f t="shared" si="6"/>
        <v>0</v>
      </c>
      <c r="AG45" s="50">
        <f t="shared" si="7"/>
        <v>0</v>
      </c>
      <c r="AH45" s="50">
        <f t="shared" si="8"/>
        <v>0</v>
      </c>
      <c r="AI45" s="50">
        <f t="shared" si="9"/>
        <v>0</v>
      </c>
      <c r="AJ45" s="50">
        <f t="shared" si="10"/>
        <v>0</v>
      </c>
      <c r="AK45" s="51">
        <f t="shared" si="11"/>
        <v>0</v>
      </c>
      <c r="AL45" s="37" t="str">
        <f t="shared" si="12"/>
        <v>Er ontbreken nog enkele gegevens!</v>
      </c>
      <c r="AM45" s="11"/>
      <c r="AN45" s="98">
        <f t="shared" si="13"/>
        <v>0</v>
      </c>
      <c r="AV45" s="20">
        <f t="shared" si="14"/>
        <v>0</v>
      </c>
      <c r="AW45" s="11"/>
    </row>
    <row r="46" spans="1:49" ht="15.75" customHeight="1" x14ac:dyDescent="0.2">
      <c r="A46" s="45">
        <f>SUM($AV$12:AV46)</f>
        <v>0</v>
      </c>
      <c r="B46" s="119"/>
      <c r="C46" s="52"/>
      <c r="D46" s="52"/>
      <c r="E46" s="52"/>
      <c r="F46" s="53"/>
      <c r="G46" s="52"/>
      <c r="H46" s="52"/>
      <c r="I46" s="52"/>
      <c r="J46" s="54"/>
      <c r="K46" s="46"/>
      <c r="L46" s="156">
        <f>IF(K46=Organisatie!$E$20,1,0)</f>
        <v>0</v>
      </c>
      <c r="M46" s="156">
        <f>IF(K46=Organisatie!$D$21,1,0)</f>
        <v>0</v>
      </c>
      <c r="N46" s="156">
        <f>IF(K46=Organisatie!$D$22,1,0)</f>
        <v>0</v>
      </c>
      <c r="O46" s="156">
        <f>IF(K46=Organisatie!$D$23,1,0)</f>
        <v>0</v>
      </c>
      <c r="P46" s="156">
        <f t="shared" si="15"/>
        <v>0</v>
      </c>
      <c r="Q46" s="157">
        <f t="shared" si="16"/>
        <v>0</v>
      </c>
      <c r="R46" s="152">
        <f t="shared" si="17"/>
        <v>0</v>
      </c>
      <c r="S46" s="127"/>
      <c r="T46" s="153">
        <f t="shared" si="18"/>
        <v>0</v>
      </c>
      <c r="U46" s="154">
        <f t="shared" si="19"/>
        <v>0</v>
      </c>
      <c r="V46" s="155"/>
      <c r="W46" s="50">
        <f t="shared" si="1"/>
        <v>0</v>
      </c>
      <c r="X46" s="50">
        <f t="shared" si="2"/>
        <v>0</v>
      </c>
      <c r="Y46" s="22"/>
      <c r="Z46" s="48">
        <f>COUNTIF(J12:J312,"35")</f>
        <v>0</v>
      </c>
      <c r="AA46" s="49" t="s">
        <v>39</v>
      </c>
      <c r="AB46" s="31"/>
      <c r="AC46" s="50">
        <f t="shared" si="3"/>
        <v>0</v>
      </c>
      <c r="AD46" s="50">
        <f t="shared" si="4"/>
        <v>0</v>
      </c>
      <c r="AE46" s="50">
        <f t="shared" si="5"/>
        <v>0</v>
      </c>
      <c r="AF46" s="50">
        <f t="shared" si="6"/>
        <v>0</v>
      </c>
      <c r="AG46" s="50">
        <f t="shared" si="7"/>
        <v>0</v>
      </c>
      <c r="AH46" s="50">
        <f t="shared" si="8"/>
        <v>0</v>
      </c>
      <c r="AI46" s="50">
        <f t="shared" si="9"/>
        <v>0</v>
      </c>
      <c r="AJ46" s="50">
        <f t="shared" si="10"/>
        <v>0</v>
      </c>
      <c r="AK46" s="51">
        <f t="shared" si="11"/>
        <v>0</v>
      </c>
      <c r="AL46" s="37" t="str">
        <f t="shared" si="12"/>
        <v>Er ontbreken nog enkele gegevens!</v>
      </c>
      <c r="AM46" s="11"/>
      <c r="AN46" s="98">
        <f t="shared" si="13"/>
        <v>0</v>
      </c>
      <c r="AV46" s="20">
        <f t="shared" si="14"/>
        <v>0</v>
      </c>
      <c r="AW46" s="11"/>
    </row>
    <row r="47" spans="1:49" ht="15.75" customHeight="1" x14ac:dyDescent="0.2">
      <c r="A47" s="45">
        <f>SUM($AV$12:AV47)</f>
        <v>0</v>
      </c>
      <c r="B47" s="119"/>
      <c r="C47" s="52"/>
      <c r="D47" s="52"/>
      <c r="E47" s="52"/>
      <c r="F47" s="53"/>
      <c r="G47" s="52"/>
      <c r="H47" s="52"/>
      <c r="I47" s="52"/>
      <c r="J47" s="54"/>
      <c r="K47" s="46"/>
      <c r="L47" s="156">
        <f>IF(K47=Organisatie!$E$20,1,0)</f>
        <v>0</v>
      </c>
      <c r="M47" s="156">
        <f>IF(K47=Organisatie!$D$21,1,0)</f>
        <v>0</v>
      </c>
      <c r="N47" s="156">
        <f>IF(K47=Organisatie!$D$22,1,0)</f>
        <v>0</v>
      </c>
      <c r="O47" s="156">
        <f>IF(K47=Organisatie!$D$23,1,0)</f>
        <v>0</v>
      </c>
      <c r="P47" s="156">
        <f t="shared" si="15"/>
        <v>0</v>
      </c>
      <c r="Q47" s="157">
        <f t="shared" si="16"/>
        <v>0</v>
      </c>
      <c r="R47" s="152">
        <f t="shared" si="17"/>
        <v>0</v>
      </c>
      <c r="S47" s="127"/>
      <c r="T47" s="153">
        <f t="shared" si="18"/>
        <v>0</v>
      </c>
      <c r="U47" s="154">
        <f t="shared" si="19"/>
        <v>0</v>
      </c>
      <c r="V47" s="155"/>
      <c r="W47" s="50">
        <f t="shared" si="1"/>
        <v>0</v>
      </c>
      <c r="X47" s="50">
        <f t="shared" si="2"/>
        <v>0</v>
      </c>
      <c r="Y47" s="22"/>
      <c r="Z47" s="48">
        <f>COUNTIF(J12:J312,"36")</f>
        <v>0</v>
      </c>
      <c r="AA47" s="49" t="s">
        <v>40</v>
      </c>
      <c r="AB47" s="31"/>
      <c r="AC47" s="50">
        <f t="shared" si="3"/>
        <v>0</v>
      </c>
      <c r="AD47" s="50">
        <f t="shared" si="4"/>
        <v>0</v>
      </c>
      <c r="AE47" s="50">
        <f t="shared" si="5"/>
        <v>0</v>
      </c>
      <c r="AF47" s="50">
        <f t="shared" si="6"/>
        <v>0</v>
      </c>
      <c r="AG47" s="50">
        <f t="shared" si="7"/>
        <v>0</v>
      </c>
      <c r="AH47" s="50">
        <f t="shared" si="8"/>
        <v>0</v>
      </c>
      <c r="AI47" s="50">
        <f t="shared" si="9"/>
        <v>0</v>
      </c>
      <c r="AJ47" s="50">
        <f t="shared" si="10"/>
        <v>0</v>
      </c>
      <c r="AK47" s="51">
        <f t="shared" si="11"/>
        <v>0</v>
      </c>
      <c r="AL47" s="37" t="str">
        <f t="shared" si="12"/>
        <v>Er ontbreken nog enkele gegevens!</v>
      </c>
      <c r="AM47" s="11"/>
      <c r="AN47" s="98">
        <f t="shared" si="13"/>
        <v>0</v>
      </c>
      <c r="AV47" s="20">
        <f t="shared" si="14"/>
        <v>0</v>
      </c>
      <c r="AW47" s="11"/>
    </row>
    <row r="48" spans="1:49" ht="15.75" customHeight="1" x14ac:dyDescent="0.2">
      <c r="A48" s="45">
        <f>SUM($AV$12:AV48)</f>
        <v>0</v>
      </c>
      <c r="B48" s="119"/>
      <c r="C48" s="52"/>
      <c r="D48" s="52"/>
      <c r="E48" s="52"/>
      <c r="F48" s="53"/>
      <c r="G48" s="52"/>
      <c r="H48" s="52"/>
      <c r="I48" s="52"/>
      <c r="J48" s="54"/>
      <c r="K48" s="46"/>
      <c r="L48" s="156">
        <f>IF(K48=Organisatie!$E$20,1,0)</f>
        <v>0</v>
      </c>
      <c r="M48" s="156">
        <f>IF(K48=Organisatie!$D$21,1,0)</f>
        <v>0</v>
      </c>
      <c r="N48" s="156">
        <f>IF(K48=Organisatie!$D$22,1,0)</f>
        <v>0</v>
      </c>
      <c r="O48" s="156">
        <f>IF(K48=Organisatie!$D$23,1,0)</f>
        <v>0</v>
      </c>
      <c r="P48" s="156">
        <f t="shared" si="15"/>
        <v>0</v>
      </c>
      <c r="Q48" s="157">
        <f t="shared" si="16"/>
        <v>0</v>
      </c>
      <c r="R48" s="152">
        <f t="shared" si="17"/>
        <v>0</v>
      </c>
      <c r="S48" s="127"/>
      <c r="T48" s="153">
        <f t="shared" si="18"/>
        <v>0</v>
      </c>
      <c r="U48" s="154">
        <f t="shared" si="19"/>
        <v>0</v>
      </c>
      <c r="V48" s="155"/>
      <c r="W48" s="50">
        <f t="shared" si="1"/>
        <v>0</v>
      </c>
      <c r="X48" s="50">
        <f t="shared" si="2"/>
        <v>0</v>
      </c>
      <c r="Y48" s="22"/>
      <c r="Z48" s="48">
        <f>COUNTIF(J12:J312,"37")</f>
        <v>0</v>
      </c>
      <c r="AA48" s="49" t="s">
        <v>41</v>
      </c>
      <c r="AB48" s="31"/>
      <c r="AC48" s="50">
        <f t="shared" si="3"/>
        <v>0</v>
      </c>
      <c r="AD48" s="50">
        <f t="shared" si="4"/>
        <v>0</v>
      </c>
      <c r="AE48" s="50">
        <f t="shared" si="5"/>
        <v>0</v>
      </c>
      <c r="AF48" s="50">
        <f t="shared" si="6"/>
        <v>0</v>
      </c>
      <c r="AG48" s="50">
        <f t="shared" si="7"/>
        <v>0</v>
      </c>
      <c r="AH48" s="50">
        <f t="shared" si="8"/>
        <v>0</v>
      </c>
      <c r="AI48" s="50">
        <f t="shared" si="9"/>
        <v>0</v>
      </c>
      <c r="AJ48" s="50">
        <f t="shared" si="10"/>
        <v>0</v>
      </c>
      <c r="AK48" s="51">
        <f t="shared" si="11"/>
        <v>0</v>
      </c>
      <c r="AL48" s="37" t="str">
        <f t="shared" si="12"/>
        <v>Er ontbreken nog enkele gegevens!</v>
      </c>
      <c r="AM48" s="11"/>
      <c r="AN48" s="98">
        <f t="shared" si="13"/>
        <v>0</v>
      </c>
      <c r="AV48" s="20">
        <f t="shared" si="14"/>
        <v>0</v>
      </c>
      <c r="AW48" s="11"/>
    </row>
    <row r="49" spans="1:49" ht="15.75" customHeight="1" x14ac:dyDescent="0.2">
      <c r="A49" s="45">
        <f>SUM($AV$12:AV49)</f>
        <v>0</v>
      </c>
      <c r="B49" s="119"/>
      <c r="C49" s="52"/>
      <c r="D49" s="52"/>
      <c r="E49" s="52"/>
      <c r="F49" s="53"/>
      <c r="G49" s="52"/>
      <c r="H49" s="52"/>
      <c r="I49" s="52"/>
      <c r="J49" s="54"/>
      <c r="K49" s="46"/>
      <c r="L49" s="156">
        <f>IF(K49=Organisatie!$E$20,1,0)</f>
        <v>0</v>
      </c>
      <c r="M49" s="156">
        <f>IF(K49=Organisatie!$D$21,1,0)</f>
        <v>0</v>
      </c>
      <c r="N49" s="156">
        <f>IF(K49=Organisatie!$D$22,1,0)</f>
        <v>0</v>
      </c>
      <c r="O49" s="156">
        <f>IF(K49=Organisatie!$D$23,1,0)</f>
        <v>0</v>
      </c>
      <c r="P49" s="156">
        <f t="shared" si="15"/>
        <v>0</v>
      </c>
      <c r="Q49" s="157">
        <f t="shared" si="16"/>
        <v>0</v>
      </c>
      <c r="R49" s="152">
        <f t="shared" si="17"/>
        <v>0</v>
      </c>
      <c r="S49" s="127"/>
      <c r="T49" s="153">
        <f t="shared" si="18"/>
        <v>0</v>
      </c>
      <c r="U49" s="154">
        <f t="shared" si="19"/>
        <v>0</v>
      </c>
      <c r="V49" s="155"/>
      <c r="W49" s="50">
        <f t="shared" si="1"/>
        <v>0</v>
      </c>
      <c r="X49" s="50">
        <f t="shared" si="2"/>
        <v>0</v>
      </c>
      <c r="Y49" s="22"/>
      <c r="Z49" s="48">
        <f>COUNTIF(J12:J312,"38")</f>
        <v>0</v>
      </c>
      <c r="AA49" s="49" t="s">
        <v>42</v>
      </c>
      <c r="AB49" s="31"/>
      <c r="AC49" s="50">
        <f t="shared" si="3"/>
        <v>0</v>
      </c>
      <c r="AD49" s="50">
        <f t="shared" si="4"/>
        <v>0</v>
      </c>
      <c r="AE49" s="50">
        <f t="shared" si="5"/>
        <v>0</v>
      </c>
      <c r="AF49" s="50">
        <f t="shared" si="6"/>
        <v>0</v>
      </c>
      <c r="AG49" s="50">
        <f t="shared" si="7"/>
        <v>0</v>
      </c>
      <c r="AH49" s="50">
        <f t="shared" si="8"/>
        <v>0</v>
      </c>
      <c r="AI49" s="50">
        <f t="shared" si="9"/>
        <v>0</v>
      </c>
      <c r="AJ49" s="50">
        <f t="shared" si="10"/>
        <v>0</v>
      </c>
      <c r="AK49" s="51">
        <f t="shared" si="11"/>
        <v>0</v>
      </c>
      <c r="AL49" s="37" t="str">
        <f t="shared" si="12"/>
        <v>Er ontbreken nog enkele gegevens!</v>
      </c>
      <c r="AM49" s="11"/>
      <c r="AN49" s="98">
        <f t="shared" si="13"/>
        <v>0</v>
      </c>
      <c r="AV49" s="20">
        <f t="shared" si="14"/>
        <v>0</v>
      </c>
      <c r="AW49" s="11"/>
    </row>
    <row r="50" spans="1:49" ht="15.75" customHeight="1" x14ac:dyDescent="0.2">
      <c r="A50" s="45">
        <f>SUM($AV$12:AV50)</f>
        <v>0</v>
      </c>
      <c r="B50" s="119"/>
      <c r="C50" s="52"/>
      <c r="D50" s="52"/>
      <c r="E50" s="52"/>
      <c r="F50" s="53"/>
      <c r="G50" s="52"/>
      <c r="H50" s="52"/>
      <c r="I50" s="52"/>
      <c r="J50" s="54"/>
      <c r="K50" s="46"/>
      <c r="L50" s="156">
        <f>IF(K50=Organisatie!$E$20,1,0)</f>
        <v>0</v>
      </c>
      <c r="M50" s="156">
        <f>IF(K50=Organisatie!$D$21,1,0)</f>
        <v>0</v>
      </c>
      <c r="N50" s="156">
        <f>IF(K50=Organisatie!$D$22,1,0)</f>
        <v>0</v>
      </c>
      <c r="O50" s="156">
        <f>IF(K50=Organisatie!$D$23,1,0)</f>
        <v>0</v>
      </c>
      <c r="P50" s="156">
        <f t="shared" si="15"/>
        <v>0</v>
      </c>
      <c r="Q50" s="157">
        <f t="shared" si="16"/>
        <v>0</v>
      </c>
      <c r="R50" s="152">
        <f t="shared" si="17"/>
        <v>0</v>
      </c>
      <c r="S50" s="127"/>
      <c r="T50" s="153">
        <f t="shared" si="18"/>
        <v>0</v>
      </c>
      <c r="U50" s="154">
        <f t="shared" si="19"/>
        <v>0</v>
      </c>
      <c r="V50" s="155"/>
      <c r="W50" s="50">
        <f t="shared" si="1"/>
        <v>0</v>
      </c>
      <c r="X50" s="50">
        <f t="shared" si="2"/>
        <v>0</v>
      </c>
      <c r="Y50" s="22"/>
      <c r="Z50" s="48">
        <f>COUNTIF(J12:J312,"39")</f>
        <v>0</v>
      </c>
      <c r="AA50" s="49" t="s">
        <v>43</v>
      </c>
      <c r="AB50" s="31"/>
      <c r="AC50" s="50">
        <f t="shared" si="3"/>
        <v>0</v>
      </c>
      <c r="AD50" s="50">
        <f t="shared" si="4"/>
        <v>0</v>
      </c>
      <c r="AE50" s="50">
        <f t="shared" si="5"/>
        <v>0</v>
      </c>
      <c r="AF50" s="50">
        <f t="shared" si="6"/>
        <v>0</v>
      </c>
      <c r="AG50" s="50">
        <f t="shared" si="7"/>
        <v>0</v>
      </c>
      <c r="AH50" s="50">
        <f t="shared" si="8"/>
        <v>0</v>
      </c>
      <c r="AI50" s="50">
        <f t="shared" si="9"/>
        <v>0</v>
      </c>
      <c r="AJ50" s="50">
        <f t="shared" si="10"/>
        <v>0</v>
      </c>
      <c r="AK50" s="51">
        <f t="shared" si="11"/>
        <v>0</v>
      </c>
      <c r="AL50" s="37" t="str">
        <f t="shared" si="12"/>
        <v>Er ontbreken nog enkele gegevens!</v>
      </c>
      <c r="AM50" s="11"/>
      <c r="AN50" s="98">
        <f t="shared" si="13"/>
        <v>0</v>
      </c>
      <c r="AV50" s="20">
        <f t="shared" si="14"/>
        <v>0</v>
      </c>
      <c r="AW50" s="11"/>
    </row>
    <row r="51" spans="1:49" ht="15.75" customHeight="1" x14ac:dyDescent="0.2">
      <c r="A51" s="45">
        <f>SUM($AV$12:AV51)</f>
        <v>0</v>
      </c>
      <c r="B51" s="119"/>
      <c r="C51" s="52"/>
      <c r="D51" s="52"/>
      <c r="E51" s="52"/>
      <c r="F51" s="53"/>
      <c r="G51" s="52"/>
      <c r="H51" s="52"/>
      <c r="I51" s="52"/>
      <c r="J51" s="54"/>
      <c r="K51" s="46"/>
      <c r="L51" s="156">
        <f>IF(K51=Organisatie!$E$20,1,0)</f>
        <v>0</v>
      </c>
      <c r="M51" s="156">
        <f>IF(K51=Organisatie!$D$21,1,0)</f>
        <v>0</v>
      </c>
      <c r="N51" s="156">
        <f>IF(K51=Organisatie!$D$22,1,0)</f>
        <v>0</v>
      </c>
      <c r="O51" s="156">
        <f>IF(K51=Organisatie!$D$23,1,0)</f>
        <v>0</v>
      </c>
      <c r="P51" s="156">
        <f t="shared" si="15"/>
        <v>0</v>
      </c>
      <c r="Q51" s="157">
        <f t="shared" si="16"/>
        <v>0</v>
      </c>
      <c r="R51" s="152">
        <f t="shared" si="17"/>
        <v>0</v>
      </c>
      <c r="S51" s="127"/>
      <c r="T51" s="153">
        <f t="shared" si="18"/>
        <v>0</v>
      </c>
      <c r="U51" s="154">
        <f t="shared" si="19"/>
        <v>0</v>
      </c>
      <c r="V51" s="155"/>
      <c r="W51" s="50">
        <f t="shared" si="1"/>
        <v>0</v>
      </c>
      <c r="X51" s="50">
        <f t="shared" si="2"/>
        <v>0</v>
      </c>
      <c r="Y51" s="22"/>
      <c r="Z51" s="55">
        <f>COUNTIF(J12:J312,"40")</f>
        <v>0</v>
      </c>
      <c r="AA51" s="49" t="s">
        <v>73</v>
      </c>
      <c r="AB51" s="31"/>
      <c r="AC51" s="50">
        <f t="shared" si="3"/>
        <v>0</v>
      </c>
      <c r="AD51" s="50">
        <f t="shared" si="4"/>
        <v>0</v>
      </c>
      <c r="AE51" s="50">
        <f t="shared" si="5"/>
        <v>0</v>
      </c>
      <c r="AF51" s="50">
        <f t="shared" si="6"/>
        <v>0</v>
      </c>
      <c r="AG51" s="50">
        <f t="shared" si="7"/>
        <v>0</v>
      </c>
      <c r="AH51" s="50">
        <f t="shared" si="8"/>
        <v>0</v>
      </c>
      <c r="AI51" s="50">
        <f t="shared" si="9"/>
        <v>0</v>
      </c>
      <c r="AJ51" s="50">
        <f t="shared" si="10"/>
        <v>0</v>
      </c>
      <c r="AK51" s="51">
        <f t="shared" si="11"/>
        <v>0</v>
      </c>
      <c r="AL51" s="37" t="str">
        <f t="shared" si="12"/>
        <v>Er ontbreken nog enkele gegevens!</v>
      </c>
      <c r="AM51" s="11"/>
      <c r="AN51" s="98">
        <f t="shared" si="13"/>
        <v>0</v>
      </c>
      <c r="AV51" s="20">
        <f t="shared" si="14"/>
        <v>0</v>
      </c>
      <c r="AW51" s="11"/>
    </row>
    <row r="52" spans="1:49" ht="15.75" customHeight="1" x14ac:dyDescent="0.2">
      <c r="A52" s="45">
        <f>SUM($AV$12:AV52)</f>
        <v>0</v>
      </c>
      <c r="B52" s="119"/>
      <c r="C52" s="52"/>
      <c r="D52" s="52"/>
      <c r="E52" s="52"/>
      <c r="F52" s="53"/>
      <c r="G52" s="52"/>
      <c r="H52" s="52"/>
      <c r="I52" s="52"/>
      <c r="J52" s="54"/>
      <c r="K52" s="46"/>
      <c r="L52" s="156">
        <f>IF(K52=Organisatie!$E$20,1,0)</f>
        <v>0</v>
      </c>
      <c r="M52" s="156">
        <f>IF(K52=Organisatie!$D$21,1,0)</f>
        <v>0</v>
      </c>
      <c r="N52" s="156">
        <f>IF(K52=Organisatie!$D$22,1,0)</f>
        <v>0</v>
      </c>
      <c r="O52" s="156">
        <f>IF(K52=Organisatie!$D$23,1,0)</f>
        <v>0</v>
      </c>
      <c r="P52" s="156">
        <f t="shared" si="15"/>
        <v>0</v>
      </c>
      <c r="Q52" s="157">
        <f t="shared" si="16"/>
        <v>0</v>
      </c>
      <c r="R52" s="152">
        <f t="shared" si="17"/>
        <v>0</v>
      </c>
      <c r="S52" s="127"/>
      <c r="T52" s="153">
        <f t="shared" si="18"/>
        <v>0</v>
      </c>
      <c r="U52" s="154">
        <f t="shared" si="19"/>
        <v>0</v>
      </c>
      <c r="V52" s="155"/>
      <c r="W52" s="50">
        <f t="shared" si="1"/>
        <v>0</v>
      </c>
      <c r="X52" s="50">
        <f t="shared" si="2"/>
        <v>0</v>
      </c>
      <c r="Y52" s="22"/>
      <c r="Z52" s="55">
        <f>COUNTIF(J12:J312,"41")</f>
        <v>0</v>
      </c>
      <c r="AA52" s="49" t="s">
        <v>44</v>
      </c>
      <c r="AB52" s="31"/>
      <c r="AC52" s="50">
        <f t="shared" si="3"/>
        <v>0</v>
      </c>
      <c r="AD52" s="50">
        <f t="shared" si="4"/>
        <v>0</v>
      </c>
      <c r="AE52" s="50">
        <f t="shared" si="5"/>
        <v>0</v>
      </c>
      <c r="AF52" s="50">
        <f t="shared" si="6"/>
        <v>0</v>
      </c>
      <c r="AG52" s="50">
        <f t="shared" si="7"/>
        <v>0</v>
      </c>
      <c r="AH52" s="50">
        <f t="shared" si="8"/>
        <v>0</v>
      </c>
      <c r="AI52" s="50">
        <f t="shared" si="9"/>
        <v>0</v>
      </c>
      <c r="AJ52" s="50">
        <f t="shared" si="10"/>
        <v>0</v>
      </c>
      <c r="AK52" s="51">
        <f t="shared" si="11"/>
        <v>0</v>
      </c>
      <c r="AL52" s="37" t="str">
        <f t="shared" si="12"/>
        <v>Er ontbreken nog enkele gegevens!</v>
      </c>
      <c r="AM52" s="11"/>
      <c r="AN52" s="98">
        <f t="shared" si="13"/>
        <v>0</v>
      </c>
      <c r="AV52" s="20">
        <f t="shared" si="14"/>
        <v>0</v>
      </c>
      <c r="AW52" s="11"/>
    </row>
    <row r="53" spans="1:49" ht="15.75" customHeight="1" x14ac:dyDescent="0.2">
      <c r="A53" s="45">
        <f>SUM($AV$12:AV53)</f>
        <v>0</v>
      </c>
      <c r="B53" s="119"/>
      <c r="C53" s="52"/>
      <c r="D53" s="52"/>
      <c r="E53" s="52"/>
      <c r="F53" s="53"/>
      <c r="G53" s="52"/>
      <c r="H53" s="52"/>
      <c r="I53" s="52"/>
      <c r="J53" s="54"/>
      <c r="K53" s="46"/>
      <c r="L53" s="156">
        <f>IF(K53=Organisatie!$E$20,1,0)</f>
        <v>0</v>
      </c>
      <c r="M53" s="156">
        <f>IF(K53=Organisatie!$D$21,1,0)</f>
        <v>0</v>
      </c>
      <c r="N53" s="156">
        <f>IF(K53=Organisatie!$D$22,1,0)</f>
        <v>0</v>
      </c>
      <c r="O53" s="156">
        <f>IF(K53=Organisatie!$D$23,1,0)</f>
        <v>0</v>
      </c>
      <c r="P53" s="156">
        <f t="shared" si="15"/>
        <v>0</v>
      </c>
      <c r="Q53" s="157">
        <f t="shared" si="16"/>
        <v>0</v>
      </c>
      <c r="R53" s="152">
        <f t="shared" si="17"/>
        <v>0</v>
      </c>
      <c r="S53" s="127"/>
      <c r="T53" s="153">
        <f t="shared" si="18"/>
        <v>0</v>
      </c>
      <c r="U53" s="154">
        <f t="shared" si="19"/>
        <v>0</v>
      </c>
      <c r="V53" s="155"/>
      <c r="W53" s="50">
        <f t="shared" si="1"/>
        <v>0</v>
      </c>
      <c r="X53" s="50">
        <f t="shared" si="2"/>
        <v>0</v>
      </c>
      <c r="Y53" s="22"/>
      <c r="Z53" s="55">
        <f>COUNTIF(J12:J312,"42")</f>
        <v>0</v>
      </c>
      <c r="AA53" s="49" t="s">
        <v>45</v>
      </c>
      <c r="AB53" s="31"/>
      <c r="AC53" s="50">
        <f t="shared" si="3"/>
        <v>0</v>
      </c>
      <c r="AD53" s="50">
        <f t="shared" si="4"/>
        <v>0</v>
      </c>
      <c r="AE53" s="50">
        <f t="shared" si="5"/>
        <v>0</v>
      </c>
      <c r="AF53" s="50">
        <f t="shared" si="6"/>
        <v>0</v>
      </c>
      <c r="AG53" s="50">
        <f t="shared" si="7"/>
        <v>0</v>
      </c>
      <c r="AH53" s="50">
        <f t="shared" si="8"/>
        <v>0</v>
      </c>
      <c r="AI53" s="50">
        <f t="shared" si="9"/>
        <v>0</v>
      </c>
      <c r="AJ53" s="50">
        <f t="shared" si="10"/>
        <v>0</v>
      </c>
      <c r="AK53" s="51">
        <f t="shared" si="11"/>
        <v>0</v>
      </c>
      <c r="AL53" s="37" t="str">
        <f t="shared" si="12"/>
        <v>Er ontbreken nog enkele gegevens!</v>
      </c>
      <c r="AM53" s="11"/>
      <c r="AN53" s="98">
        <f t="shared" si="13"/>
        <v>0</v>
      </c>
      <c r="AV53" s="20">
        <f t="shared" si="14"/>
        <v>0</v>
      </c>
      <c r="AW53" s="11"/>
    </row>
    <row r="54" spans="1:49" ht="15.75" customHeight="1" x14ac:dyDescent="0.2">
      <c r="A54" s="45">
        <f>SUM($AV$12:AV54)</f>
        <v>0</v>
      </c>
      <c r="B54" s="119"/>
      <c r="C54" s="52"/>
      <c r="D54" s="52"/>
      <c r="E54" s="52"/>
      <c r="F54" s="53"/>
      <c r="G54" s="52"/>
      <c r="H54" s="52"/>
      <c r="I54" s="52"/>
      <c r="J54" s="54"/>
      <c r="K54" s="46"/>
      <c r="L54" s="156">
        <f>IF(K54=Organisatie!$E$20,1,0)</f>
        <v>0</v>
      </c>
      <c r="M54" s="156">
        <f>IF(K54=Organisatie!$D$21,1,0)</f>
        <v>0</v>
      </c>
      <c r="N54" s="156">
        <f>IF(K54=Organisatie!$D$22,1,0)</f>
        <v>0</v>
      </c>
      <c r="O54" s="156">
        <f>IF(K54=Organisatie!$D$23,1,0)</f>
        <v>0</v>
      </c>
      <c r="P54" s="156">
        <f t="shared" si="15"/>
        <v>0</v>
      </c>
      <c r="Q54" s="157">
        <f t="shared" si="16"/>
        <v>0</v>
      </c>
      <c r="R54" s="152">
        <f t="shared" si="17"/>
        <v>0</v>
      </c>
      <c r="S54" s="127"/>
      <c r="T54" s="153">
        <f t="shared" si="18"/>
        <v>0</v>
      </c>
      <c r="U54" s="154">
        <f t="shared" si="19"/>
        <v>0</v>
      </c>
      <c r="V54" s="155"/>
      <c r="W54" s="50">
        <f t="shared" si="1"/>
        <v>0</v>
      </c>
      <c r="X54" s="50">
        <f t="shared" si="2"/>
        <v>0</v>
      </c>
      <c r="Y54" s="22"/>
      <c r="Z54" s="55">
        <f>COUNTIF(J12:J312,"43")</f>
        <v>0</v>
      </c>
      <c r="AA54" s="49" t="s">
        <v>46</v>
      </c>
      <c r="AB54" s="31"/>
      <c r="AC54" s="50">
        <f t="shared" si="3"/>
        <v>0</v>
      </c>
      <c r="AD54" s="50">
        <f t="shared" si="4"/>
        <v>0</v>
      </c>
      <c r="AE54" s="50">
        <f t="shared" si="5"/>
        <v>0</v>
      </c>
      <c r="AF54" s="50">
        <f t="shared" si="6"/>
        <v>0</v>
      </c>
      <c r="AG54" s="50">
        <f t="shared" si="7"/>
        <v>0</v>
      </c>
      <c r="AH54" s="50">
        <f t="shared" si="8"/>
        <v>0</v>
      </c>
      <c r="AI54" s="50">
        <f t="shared" si="9"/>
        <v>0</v>
      </c>
      <c r="AJ54" s="50">
        <f t="shared" si="10"/>
        <v>0</v>
      </c>
      <c r="AK54" s="51">
        <f t="shared" si="11"/>
        <v>0</v>
      </c>
      <c r="AL54" s="37" t="str">
        <f t="shared" si="12"/>
        <v>Er ontbreken nog enkele gegevens!</v>
      </c>
      <c r="AM54" s="11"/>
      <c r="AN54" s="98">
        <f t="shared" si="13"/>
        <v>0</v>
      </c>
      <c r="AV54" s="20">
        <f t="shared" si="14"/>
        <v>0</v>
      </c>
      <c r="AW54" s="11"/>
    </row>
    <row r="55" spans="1:49" ht="15.75" customHeight="1" x14ac:dyDescent="0.2">
      <c r="A55" s="45">
        <f>SUM($AV$12:AV55)</f>
        <v>0</v>
      </c>
      <c r="B55" s="119"/>
      <c r="C55" s="52"/>
      <c r="D55" s="52"/>
      <c r="E55" s="52"/>
      <c r="F55" s="53"/>
      <c r="G55" s="52"/>
      <c r="H55" s="52"/>
      <c r="I55" s="52"/>
      <c r="J55" s="54"/>
      <c r="K55" s="46"/>
      <c r="L55" s="156">
        <f>IF(K55=Organisatie!$E$20,1,0)</f>
        <v>0</v>
      </c>
      <c r="M55" s="156">
        <f>IF(K55=Organisatie!$D$21,1,0)</f>
        <v>0</v>
      </c>
      <c r="N55" s="156">
        <f>IF(K55=Organisatie!$D$22,1,0)</f>
        <v>0</v>
      </c>
      <c r="O55" s="156">
        <f>IF(K55=Organisatie!$D$23,1,0)</f>
        <v>0</v>
      </c>
      <c r="P55" s="156">
        <f t="shared" si="15"/>
        <v>0</v>
      </c>
      <c r="Q55" s="157">
        <f t="shared" si="16"/>
        <v>0</v>
      </c>
      <c r="R55" s="152">
        <f t="shared" si="17"/>
        <v>0</v>
      </c>
      <c r="S55" s="127"/>
      <c r="T55" s="153">
        <f t="shared" si="18"/>
        <v>0</v>
      </c>
      <c r="U55" s="154">
        <f t="shared" si="19"/>
        <v>0</v>
      </c>
      <c r="V55" s="155"/>
      <c r="W55" s="50">
        <f t="shared" si="1"/>
        <v>0</v>
      </c>
      <c r="X55" s="50">
        <f t="shared" si="2"/>
        <v>0</v>
      </c>
      <c r="Y55" s="22"/>
      <c r="Z55" s="55">
        <f>COUNTIF(J12:J312,"44")</f>
        <v>0</v>
      </c>
      <c r="AA55" s="49" t="s">
        <v>47</v>
      </c>
      <c r="AB55" s="31"/>
      <c r="AC55" s="50">
        <f t="shared" si="3"/>
        <v>0</v>
      </c>
      <c r="AD55" s="50">
        <f t="shared" si="4"/>
        <v>0</v>
      </c>
      <c r="AE55" s="50">
        <f t="shared" si="5"/>
        <v>0</v>
      </c>
      <c r="AF55" s="50">
        <f t="shared" si="6"/>
        <v>0</v>
      </c>
      <c r="AG55" s="50">
        <f t="shared" si="7"/>
        <v>0</v>
      </c>
      <c r="AH55" s="50">
        <f t="shared" si="8"/>
        <v>0</v>
      </c>
      <c r="AI55" s="50">
        <f t="shared" si="9"/>
        <v>0</v>
      </c>
      <c r="AJ55" s="50">
        <f t="shared" si="10"/>
        <v>0</v>
      </c>
      <c r="AK55" s="51">
        <f t="shared" si="11"/>
        <v>0</v>
      </c>
      <c r="AL55" s="37" t="str">
        <f t="shared" si="12"/>
        <v>Er ontbreken nog enkele gegevens!</v>
      </c>
      <c r="AM55" s="11"/>
      <c r="AN55" s="98">
        <f t="shared" si="13"/>
        <v>0</v>
      </c>
      <c r="AV55" s="20">
        <f t="shared" si="14"/>
        <v>0</v>
      </c>
      <c r="AW55" s="11"/>
    </row>
    <row r="56" spans="1:49" ht="15.75" customHeight="1" x14ac:dyDescent="0.2">
      <c r="A56" s="45">
        <f>SUM($AV$12:AV56)</f>
        <v>0</v>
      </c>
      <c r="B56" s="119"/>
      <c r="C56" s="52"/>
      <c r="D56" s="52"/>
      <c r="E56" s="52"/>
      <c r="F56" s="53"/>
      <c r="G56" s="52"/>
      <c r="H56" s="52"/>
      <c r="I56" s="52"/>
      <c r="J56" s="54"/>
      <c r="K56" s="46"/>
      <c r="L56" s="156">
        <f>IF(K56=Organisatie!$E$20,1,0)</f>
        <v>0</v>
      </c>
      <c r="M56" s="156">
        <f>IF(K56=Organisatie!$D$21,1,0)</f>
        <v>0</v>
      </c>
      <c r="N56" s="156">
        <f>IF(K56=Organisatie!$D$22,1,0)</f>
        <v>0</v>
      </c>
      <c r="O56" s="156">
        <f>IF(K56=Organisatie!$D$23,1,0)</f>
        <v>0</v>
      </c>
      <c r="P56" s="156">
        <f t="shared" si="15"/>
        <v>0</v>
      </c>
      <c r="Q56" s="157">
        <f t="shared" si="16"/>
        <v>0</v>
      </c>
      <c r="R56" s="152">
        <f t="shared" si="17"/>
        <v>0</v>
      </c>
      <c r="S56" s="127"/>
      <c r="T56" s="153">
        <f t="shared" si="18"/>
        <v>0</v>
      </c>
      <c r="U56" s="154">
        <f t="shared" si="19"/>
        <v>0</v>
      </c>
      <c r="V56" s="155"/>
      <c r="W56" s="50">
        <f t="shared" si="1"/>
        <v>0</v>
      </c>
      <c r="X56" s="50">
        <f t="shared" si="2"/>
        <v>0</v>
      </c>
      <c r="Y56" s="22"/>
      <c r="Z56" s="55">
        <f>COUNTIF(J12:J312,"45")</f>
        <v>0</v>
      </c>
      <c r="AA56" s="49" t="s">
        <v>48</v>
      </c>
      <c r="AB56" s="31"/>
      <c r="AC56" s="50">
        <f t="shared" si="3"/>
        <v>0</v>
      </c>
      <c r="AD56" s="50">
        <f t="shared" si="4"/>
        <v>0</v>
      </c>
      <c r="AE56" s="50">
        <f t="shared" si="5"/>
        <v>0</v>
      </c>
      <c r="AF56" s="50">
        <f t="shared" si="6"/>
        <v>0</v>
      </c>
      <c r="AG56" s="50">
        <f t="shared" si="7"/>
        <v>0</v>
      </c>
      <c r="AH56" s="50">
        <f t="shared" si="8"/>
        <v>0</v>
      </c>
      <c r="AI56" s="50">
        <f t="shared" si="9"/>
        <v>0</v>
      </c>
      <c r="AJ56" s="50">
        <f t="shared" si="10"/>
        <v>0</v>
      </c>
      <c r="AK56" s="51">
        <f t="shared" si="11"/>
        <v>0</v>
      </c>
      <c r="AL56" s="37" t="str">
        <f t="shared" si="12"/>
        <v>Er ontbreken nog enkele gegevens!</v>
      </c>
      <c r="AM56" s="11"/>
      <c r="AN56" s="98">
        <f t="shared" si="13"/>
        <v>0</v>
      </c>
      <c r="AV56" s="20">
        <f t="shared" si="14"/>
        <v>0</v>
      </c>
      <c r="AW56" s="11"/>
    </row>
    <row r="57" spans="1:49" ht="15.75" customHeight="1" x14ac:dyDescent="0.2">
      <c r="A57" s="45">
        <f>SUM($AV$12:AV57)</f>
        <v>0</v>
      </c>
      <c r="B57" s="119"/>
      <c r="C57" s="52"/>
      <c r="D57" s="52"/>
      <c r="E57" s="52"/>
      <c r="F57" s="53"/>
      <c r="G57" s="52"/>
      <c r="H57" s="52"/>
      <c r="I57" s="52"/>
      <c r="J57" s="54"/>
      <c r="K57" s="46"/>
      <c r="L57" s="156">
        <f>IF(K57=Organisatie!$E$20,1,0)</f>
        <v>0</v>
      </c>
      <c r="M57" s="156">
        <f>IF(K57=Organisatie!$D$21,1,0)</f>
        <v>0</v>
      </c>
      <c r="N57" s="156">
        <f>IF(K57=Organisatie!$D$22,1,0)</f>
        <v>0</v>
      </c>
      <c r="O57" s="156">
        <f>IF(K57=Organisatie!$D$23,1,0)</f>
        <v>0</v>
      </c>
      <c r="P57" s="156">
        <f t="shared" si="15"/>
        <v>0</v>
      </c>
      <c r="Q57" s="157">
        <f t="shared" si="16"/>
        <v>0</v>
      </c>
      <c r="R57" s="152">
        <f t="shared" si="17"/>
        <v>0</v>
      </c>
      <c r="S57" s="127"/>
      <c r="T57" s="153">
        <f t="shared" si="18"/>
        <v>0</v>
      </c>
      <c r="U57" s="154">
        <f t="shared" si="19"/>
        <v>0</v>
      </c>
      <c r="V57" s="155"/>
      <c r="W57" s="50">
        <f t="shared" si="1"/>
        <v>0</v>
      </c>
      <c r="X57" s="50">
        <f t="shared" si="2"/>
        <v>0</v>
      </c>
      <c r="Y57" s="22"/>
      <c r="Z57" s="55">
        <f>COUNTIF(J12:J312,"46")</f>
        <v>0</v>
      </c>
      <c r="AA57" s="49" t="s">
        <v>49</v>
      </c>
      <c r="AB57" s="31"/>
      <c r="AC57" s="50">
        <f t="shared" si="3"/>
        <v>0</v>
      </c>
      <c r="AD57" s="50">
        <f t="shared" si="4"/>
        <v>0</v>
      </c>
      <c r="AE57" s="50">
        <f t="shared" si="5"/>
        <v>0</v>
      </c>
      <c r="AF57" s="50">
        <f t="shared" si="6"/>
        <v>0</v>
      </c>
      <c r="AG57" s="50">
        <f t="shared" si="7"/>
        <v>0</v>
      </c>
      <c r="AH57" s="50">
        <f t="shared" si="8"/>
        <v>0</v>
      </c>
      <c r="AI57" s="50">
        <f t="shared" si="9"/>
        <v>0</v>
      </c>
      <c r="AJ57" s="50">
        <f t="shared" si="10"/>
        <v>0</v>
      </c>
      <c r="AK57" s="51">
        <f t="shared" si="11"/>
        <v>0</v>
      </c>
      <c r="AL57" s="37" t="str">
        <f t="shared" si="12"/>
        <v>Er ontbreken nog enkele gegevens!</v>
      </c>
      <c r="AM57" s="11"/>
      <c r="AN57" s="98">
        <f t="shared" si="13"/>
        <v>0</v>
      </c>
      <c r="AV57" s="20">
        <f t="shared" si="14"/>
        <v>0</v>
      </c>
      <c r="AW57" s="11"/>
    </row>
    <row r="58" spans="1:49" ht="15.75" customHeight="1" x14ac:dyDescent="0.2">
      <c r="A58" s="45">
        <f>SUM($AV$12:AV58)</f>
        <v>0</v>
      </c>
      <c r="B58" s="119"/>
      <c r="C58" s="52"/>
      <c r="D58" s="52"/>
      <c r="E58" s="52"/>
      <c r="F58" s="53"/>
      <c r="G58" s="52"/>
      <c r="H58" s="52"/>
      <c r="I58" s="52"/>
      <c r="J58" s="54"/>
      <c r="K58" s="46"/>
      <c r="L58" s="156">
        <f>IF(K58=Organisatie!$E$20,1,0)</f>
        <v>0</v>
      </c>
      <c r="M58" s="156">
        <f>IF(K58=Organisatie!$D$21,1,0)</f>
        <v>0</v>
      </c>
      <c r="N58" s="156">
        <f>IF(K58=Organisatie!$D$22,1,0)</f>
        <v>0</v>
      </c>
      <c r="O58" s="156">
        <f>IF(K58=Organisatie!$D$23,1,0)</f>
        <v>0</v>
      </c>
      <c r="P58" s="156">
        <f t="shared" si="15"/>
        <v>0</v>
      </c>
      <c r="Q58" s="157">
        <f t="shared" si="16"/>
        <v>0</v>
      </c>
      <c r="R58" s="152">
        <f t="shared" si="17"/>
        <v>0</v>
      </c>
      <c r="S58" s="127"/>
      <c r="T58" s="153">
        <f t="shared" si="18"/>
        <v>0</v>
      </c>
      <c r="U58" s="154">
        <f t="shared" si="19"/>
        <v>0</v>
      </c>
      <c r="V58" s="155"/>
      <c r="W58" s="50">
        <f t="shared" si="1"/>
        <v>0</v>
      </c>
      <c r="X58" s="50">
        <f t="shared" si="2"/>
        <v>0</v>
      </c>
      <c r="Y58" s="22"/>
      <c r="Z58" s="55">
        <f>COUNTIF(J12:J312,"47")</f>
        <v>0</v>
      </c>
      <c r="AA58" s="49" t="s">
        <v>50</v>
      </c>
      <c r="AB58" s="31"/>
      <c r="AC58" s="50">
        <f t="shared" si="3"/>
        <v>0</v>
      </c>
      <c r="AD58" s="50">
        <f t="shared" si="4"/>
        <v>0</v>
      </c>
      <c r="AE58" s="50">
        <f t="shared" si="5"/>
        <v>0</v>
      </c>
      <c r="AF58" s="50">
        <f t="shared" si="6"/>
        <v>0</v>
      </c>
      <c r="AG58" s="50">
        <f t="shared" si="7"/>
        <v>0</v>
      </c>
      <c r="AH58" s="50">
        <f t="shared" si="8"/>
        <v>0</v>
      </c>
      <c r="AI58" s="50">
        <f t="shared" si="9"/>
        <v>0</v>
      </c>
      <c r="AJ58" s="50">
        <f t="shared" si="10"/>
        <v>0</v>
      </c>
      <c r="AK58" s="51">
        <f t="shared" si="11"/>
        <v>0</v>
      </c>
      <c r="AL58" s="37" t="str">
        <f t="shared" si="12"/>
        <v>Er ontbreken nog enkele gegevens!</v>
      </c>
      <c r="AM58" s="11"/>
      <c r="AN58" s="98">
        <f t="shared" si="13"/>
        <v>0</v>
      </c>
      <c r="AV58" s="20">
        <f t="shared" si="14"/>
        <v>0</v>
      </c>
      <c r="AW58" s="11"/>
    </row>
    <row r="59" spans="1:49" ht="15.75" customHeight="1" x14ac:dyDescent="0.2">
      <c r="A59" s="45">
        <f>SUM($AV$12:AV59)</f>
        <v>0</v>
      </c>
      <c r="B59" s="119"/>
      <c r="C59" s="52"/>
      <c r="D59" s="52"/>
      <c r="E59" s="52"/>
      <c r="F59" s="53"/>
      <c r="G59" s="52"/>
      <c r="H59" s="52"/>
      <c r="I59" s="52"/>
      <c r="J59" s="54"/>
      <c r="K59" s="46"/>
      <c r="L59" s="156">
        <f>IF(K59=Organisatie!$E$20,1,0)</f>
        <v>0</v>
      </c>
      <c r="M59" s="156">
        <f>IF(K59=Organisatie!$D$21,1,0)</f>
        <v>0</v>
      </c>
      <c r="N59" s="156">
        <f>IF(K59=Organisatie!$D$22,1,0)</f>
        <v>0</v>
      </c>
      <c r="O59" s="156">
        <f>IF(K59=Organisatie!$D$23,1,0)</f>
        <v>0</v>
      </c>
      <c r="P59" s="156">
        <f t="shared" si="15"/>
        <v>0</v>
      </c>
      <c r="Q59" s="157">
        <f t="shared" si="16"/>
        <v>0</v>
      </c>
      <c r="R59" s="152">
        <f t="shared" si="17"/>
        <v>0</v>
      </c>
      <c r="S59" s="127"/>
      <c r="T59" s="153">
        <f t="shared" si="18"/>
        <v>0</v>
      </c>
      <c r="U59" s="154">
        <f t="shared" si="19"/>
        <v>0</v>
      </c>
      <c r="V59" s="155"/>
      <c r="W59" s="50">
        <f t="shared" si="1"/>
        <v>0</v>
      </c>
      <c r="X59" s="50">
        <f t="shared" si="2"/>
        <v>0</v>
      </c>
      <c r="Y59" s="22"/>
      <c r="Z59" s="55">
        <f>COUNTIF(J12:J312,"48")</f>
        <v>0</v>
      </c>
      <c r="AA59" s="49" t="s">
        <v>51</v>
      </c>
      <c r="AB59" s="31"/>
      <c r="AC59" s="50">
        <f t="shared" si="3"/>
        <v>0</v>
      </c>
      <c r="AD59" s="50">
        <f t="shared" si="4"/>
        <v>0</v>
      </c>
      <c r="AE59" s="50">
        <f t="shared" si="5"/>
        <v>0</v>
      </c>
      <c r="AF59" s="50">
        <f t="shared" si="6"/>
        <v>0</v>
      </c>
      <c r="AG59" s="50">
        <f t="shared" si="7"/>
        <v>0</v>
      </c>
      <c r="AH59" s="50">
        <f t="shared" si="8"/>
        <v>0</v>
      </c>
      <c r="AI59" s="50">
        <f t="shared" si="9"/>
        <v>0</v>
      </c>
      <c r="AJ59" s="50">
        <f t="shared" si="10"/>
        <v>0</v>
      </c>
      <c r="AK59" s="51">
        <f t="shared" si="11"/>
        <v>0</v>
      </c>
      <c r="AL59" s="37" t="str">
        <f t="shared" si="12"/>
        <v>Er ontbreken nog enkele gegevens!</v>
      </c>
      <c r="AM59" s="11"/>
      <c r="AN59" s="98">
        <f t="shared" si="13"/>
        <v>0</v>
      </c>
      <c r="AV59" s="20">
        <f t="shared" si="14"/>
        <v>0</v>
      </c>
      <c r="AW59" s="11"/>
    </row>
    <row r="60" spans="1:49" ht="15.75" customHeight="1" x14ac:dyDescent="0.2">
      <c r="A60" s="45">
        <f>SUM($AV$12:AV60)</f>
        <v>0</v>
      </c>
      <c r="B60" s="119"/>
      <c r="C60" s="52"/>
      <c r="D60" s="52"/>
      <c r="E60" s="52"/>
      <c r="F60" s="53"/>
      <c r="G60" s="52"/>
      <c r="H60" s="52"/>
      <c r="I60" s="52"/>
      <c r="J60" s="54"/>
      <c r="K60" s="46"/>
      <c r="L60" s="156">
        <f>IF(K60=Organisatie!$E$20,1,0)</f>
        <v>0</v>
      </c>
      <c r="M60" s="156">
        <f>IF(K60=Organisatie!$D$21,1,0)</f>
        <v>0</v>
      </c>
      <c r="N60" s="156">
        <f>IF(K60=Organisatie!$D$22,1,0)</f>
        <v>0</v>
      </c>
      <c r="O60" s="156">
        <f>IF(K60=Organisatie!$D$23,1,0)</f>
        <v>0</v>
      </c>
      <c r="P60" s="156">
        <f t="shared" si="15"/>
        <v>0</v>
      </c>
      <c r="Q60" s="157">
        <f t="shared" si="16"/>
        <v>0</v>
      </c>
      <c r="R60" s="152">
        <f t="shared" si="17"/>
        <v>0</v>
      </c>
      <c r="S60" s="127"/>
      <c r="T60" s="153">
        <f t="shared" si="18"/>
        <v>0</v>
      </c>
      <c r="U60" s="154">
        <f t="shared" si="19"/>
        <v>0</v>
      </c>
      <c r="V60" s="155"/>
      <c r="W60" s="50">
        <f t="shared" si="1"/>
        <v>0</v>
      </c>
      <c r="X60" s="50">
        <f t="shared" si="2"/>
        <v>0</v>
      </c>
      <c r="Y60" s="22"/>
      <c r="Z60" s="55">
        <f>COUNTIF(J12:J312,"49")</f>
        <v>0</v>
      </c>
      <c r="AA60" s="49" t="s">
        <v>52</v>
      </c>
      <c r="AB60" s="31"/>
      <c r="AC60" s="50">
        <f t="shared" si="3"/>
        <v>0</v>
      </c>
      <c r="AD60" s="50">
        <f t="shared" si="4"/>
        <v>0</v>
      </c>
      <c r="AE60" s="50">
        <f t="shared" si="5"/>
        <v>0</v>
      </c>
      <c r="AF60" s="50">
        <f t="shared" si="6"/>
        <v>0</v>
      </c>
      <c r="AG60" s="50">
        <f t="shared" si="7"/>
        <v>0</v>
      </c>
      <c r="AH60" s="50">
        <f t="shared" si="8"/>
        <v>0</v>
      </c>
      <c r="AI60" s="50">
        <f t="shared" si="9"/>
        <v>0</v>
      </c>
      <c r="AJ60" s="50">
        <f t="shared" si="10"/>
        <v>0</v>
      </c>
      <c r="AK60" s="51">
        <f t="shared" si="11"/>
        <v>0</v>
      </c>
      <c r="AL60" s="37" t="str">
        <f t="shared" si="12"/>
        <v>Er ontbreken nog enkele gegevens!</v>
      </c>
      <c r="AM60" s="11"/>
      <c r="AN60" s="98">
        <f t="shared" si="13"/>
        <v>0</v>
      </c>
      <c r="AV60" s="20">
        <f t="shared" si="14"/>
        <v>0</v>
      </c>
      <c r="AW60" s="11"/>
    </row>
    <row r="61" spans="1:49" ht="15.75" customHeight="1" x14ac:dyDescent="0.2">
      <c r="A61" s="45">
        <f>SUM($AV$12:AV61)</f>
        <v>0</v>
      </c>
      <c r="B61" s="119"/>
      <c r="C61" s="52"/>
      <c r="D61" s="52"/>
      <c r="E61" s="52"/>
      <c r="F61" s="53"/>
      <c r="G61" s="52"/>
      <c r="H61" s="52"/>
      <c r="I61" s="52"/>
      <c r="J61" s="54"/>
      <c r="K61" s="46"/>
      <c r="L61" s="156">
        <f>IF(K61=Organisatie!$E$20,1,0)</f>
        <v>0</v>
      </c>
      <c r="M61" s="156">
        <f>IF(K61=Organisatie!$D$21,1,0)</f>
        <v>0</v>
      </c>
      <c r="N61" s="156">
        <f>IF(K61=Organisatie!$D$22,1,0)</f>
        <v>0</v>
      </c>
      <c r="O61" s="156">
        <f>IF(K61=Organisatie!$D$23,1,0)</f>
        <v>0</v>
      </c>
      <c r="P61" s="156">
        <f t="shared" si="15"/>
        <v>0</v>
      </c>
      <c r="Q61" s="157">
        <f t="shared" si="16"/>
        <v>0</v>
      </c>
      <c r="R61" s="152">
        <f t="shared" si="17"/>
        <v>0</v>
      </c>
      <c r="S61" s="127"/>
      <c r="T61" s="153">
        <f t="shared" si="18"/>
        <v>0</v>
      </c>
      <c r="U61" s="154">
        <f t="shared" si="19"/>
        <v>0</v>
      </c>
      <c r="V61" s="155"/>
      <c r="W61" s="50">
        <f t="shared" si="1"/>
        <v>0</v>
      </c>
      <c r="X61" s="50">
        <f t="shared" si="2"/>
        <v>0</v>
      </c>
      <c r="Y61" s="22"/>
      <c r="Z61" s="55">
        <f>COUNTIF(J12:J312,"50")</f>
        <v>0</v>
      </c>
      <c r="AA61" s="49" t="s">
        <v>53</v>
      </c>
      <c r="AB61" s="31"/>
      <c r="AC61" s="50">
        <f t="shared" si="3"/>
        <v>0</v>
      </c>
      <c r="AD61" s="50">
        <f t="shared" si="4"/>
        <v>0</v>
      </c>
      <c r="AE61" s="50">
        <f t="shared" si="5"/>
        <v>0</v>
      </c>
      <c r="AF61" s="50">
        <f t="shared" si="6"/>
        <v>0</v>
      </c>
      <c r="AG61" s="50">
        <f t="shared" si="7"/>
        <v>0</v>
      </c>
      <c r="AH61" s="50">
        <f t="shared" si="8"/>
        <v>0</v>
      </c>
      <c r="AI61" s="50">
        <f t="shared" si="9"/>
        <v>0</v>
      </c>
      <c r="AJ61" s="50">
        <f t="shared" si="10"/>
        <v>0</v>
      </c>
      <c r="AK61" s="51">
        <f t="shared" si="11"/>
        <v>0</v>
      </c>
      <c r="AL61" s="37" t="str">
        <f t="shared" si="12"/>
        <v>Er ontbreken nog enkele gegevens!</v>
      </c>
      <c r="AM61" s="11"/>
      <c r="AN61" s="98">
        <f t="shared" si="13"/>
        <v>0</v>
      </c>
      <c r="AV61" s="20">
        <f t="shared" si="14"/>
        <v>0</v>
      </c>
      <c r="AW61" s="11"/>
    </row>
    <row r="62" spans="1:49" ht="15.75" customHeight="1" x14ac:dyDescent="0.2">
      <c r="A62" s="45">
        <f>SUM($AV$12:AV62)</f>
        <v>0</v>
      </c>
      <c r="B62" s="119"/>
      <c r="C62" s="52"/>
      <c r="D62" s="52"/>
      <c r="E62" s="52"/>
      <c r="F62" s="53"/>
      <c r="G62" s="52"/>
      <c r="H62" s="52"/>
      <c r="I62" s="52"/>
      <c r="J62" s="54"/>
      <c r="K62" s="46"/>
      <c r="L62" s="156">
        <f>IF(K62=Organisatie!$E$20,1,0)</f>
        <v>0</v>
      </c>
      <c r="M62" s="156">
        <f>IF(K62=Organisatie!$D$21,1,0)</f>
        <v>0</v>
      </c>
      <c r="N62" s="156">
        <f>IF(K62=Organisatie!$D$22,1,0)</f>
        <v>0</v>
      </c>
      <c r="O62" s="156">
        <f>IF(K62=Organisatie!$D$23,1,0)</f>
        <v>0</v>
      </c>
      <c r="P62" s="156">
        <f t="shared" si="15"/>
        <v>0</v>
      </c>
      <c r="Q62" s="157">
        <f t="shared" si="16"/>
        <v>0</v>
      </c>
      <c r="R62" s="152">
        <f t="shared" si="17"/>
        <v>0</v>
      </c>
      <c r="S62" s="127"/>
      <c r="T62" s="153">
        <f t="shared" si="18"/>
        <v>0</v>
      </c>
      <c r="U62" s="154">
        <f t="shared" si="19"/>
        <v>0</v>
      </c>
      <c r="V62" s="155"/>
      <c r="W62" s="50">
        <f t="shared" si="1"/>
        <v>0</v>
      </c>
      <c r="X62" s="50">
        <f t="shared" si="2"/>
        <v>0</v>
      </c>
      <c r="Y62" s="22"/>
      <c r="Z62" s="55">
        <f>COUNTIF(J12:J312,"51")</f>
        <v>0</v>
      </c>
      <c r="AA62" s="49" t="s">
        <v>54</v>
      </c>
      <c r="AB62" s="31"/>
      <c r="AC62" s="50">
        <f t="shared" si="3"/>
        <v>0</v>
      </c>
      <c r="AD62" s="50">
        <f t="shared" si="4"/>
        <v>0</v>
      </c>
      <c r="AE62" s="50">
        <f t="shared" si="5"/>
        <v>0</v>
      </c>
      <c r="AF62" s="50">
        <f t="shared" si="6"/>
        <v>0</v>
      </c>
      <c r="AG62" s="50">
        <f t="shared" si="7"/>
        <v>0</v>
      </c>
      <c r="AH62" s="50">
        <f t="shared" si="8"/>
        <v>0</v>
      </c>
      <c r="AI62" s="50">
        <f t="shared" si="9"/>
        <v>0</v>
      </c>
      <c r="AJ62" s="50">
        <f t="shared" si="10"/>
        <v>0</v>
      </c>
      <c r="AK62" s="51">
        <f t="shared" si="11"/>
        <v>0</v>
      </c>
      <c r="AL62" s="37" t="str">
        <f t="shared" si="12"/>
        <v>Er ontbreken nog enkele gegevens!</v>
      </c>
      <c r="AM62" s="11"/>
      <c r="AN62" s="98">
        <f t="shared" si="13"/>
        <v>0</v>
      </c>
      <c r="AV62" s="20">
        <f t="shared" si="14"/>
        <v>0</v>
      </c>
      <c r="AW62" s="11"/>
    </row>
    <row r="63" spans="1:49" ht="15.75" customHeight="1" x14ac:dyDescent="0.2">
      <c r="A63" s="45">
        <f>SUM($AV$12:AV63)</f>
        <v>0</v>
      </c>
      <c r="B63" s="119"/>
      <c r="C63" s="52"/>
      <c r="D63" s="52"/>
      <c r="E63" s="52"/>
      <c r="F63" s="53"/>
      <c r="G63" s="52"/>
      <c r="H63" s="52"/>
      <c r="I63" s="52"/>
      <c r="J63" s="54"/>
      <c r="K63" s="46"/>
      <c r="L63" s="156">
        <f>IF(K63=Organisatie!$E$20,1,0)</f>
        <v>0</v>
      </c>
      <c r="M63" s="156">
        <f>IF(K63=Organisatie!$D$21,1,0)</f>
        <v>0</v>
      </c>
      <c r="N63" s="156">
        <f>IF(K63=Organisatie!$D$22,1,0)</f>
        <v>0</v>
      </c>
      <c r="O63" s="156">
        <f>IF(K63=Organisatie!$D$23,1,0)</f>
        <v>0</v>
      </c>
      <c r="P63" s="156">
        <f t="shared" si="15"/>
        <v>0</v>
      </c>
      <c r="Q63" s="157">
        <f t="shared" si="16"/>
        <v>0</v>
      </c>
      <c r="R63" s="152">
        <f t="shared" si="17"/>
        <v>0</v>
      </c>
      <c r="S63" s="127"/>
      <c r="T63" s="153">
        <f t="shared" si="18"/>
        <v>0</v>
      </c>
      <c r="U63" s="154">
        <f t="shared" si="19"/>
        <v>0</v>
      </c>
      <c r="V63" s="155"/>
      <c r="W63" s="50">
        <f t="shared" si="1"/>
        <v>0</v>
      </c>
      <c r="X63" s="50">
        <f t="shared" si="2"/>
        <v>0</v>
      </c>
      <c r="Y63" s="22"/>
      <c r="Z63" s="55">
        <f>COUNTIF(J12:J312,"52")</f>
        <v>0</v>
      </c>
      <c r="AA63" s="49" t="s">
        <v>55</v>
      </c>
      <c r="AB63" s="31"/>
      <c r="AC63" s="50">
        <f t="shared" si="3"/>
        <v>0</v>
      </c>
      <c r="AD63" s="50">
        <f t="shared" si="4"/>
        <v>0</v>
      </c>
      <c r="AE63" s="50">
        <f t="shared" si="5"/>
        <v>0</v>
      </c>
      <c r="AF63" s="50">
        <f t="shared" si="6"/>
        <v>0</v>
      </c>
      <c r="AG63" s="50">
        <f t="shared" si="7"/>
        <v>0</v>
      </c>
      <c r="AH63" s="50">
        <f t="shared" si="8"/>
        <v>0</v>
      </c>
      <c r="AI63" s="50">
        <f t="shared" si="9"/>
        <v>0</v>
      </c>
      <c r="AJ63" s="50">
        <f t="shared" si="10"/>
        <v>0</v>
      </c>
      <c r="AK63" s="51">
        <f t="shared" si="11"/>
        <v>0</v>
      </c>
      <c r="AL63" s="37" t="str">
        <f t="shared" si="12"/>
        <v>Er ontbreken nog enkele gegevens!</v>
      </c>
      <c r="AM63" s="11"/>
      <c r="AN63" s="98">
        <f t="shared" si="13"/>
        <v>0</v>
      </c>
      <c r="AV63" s="20">
        <f t="shared" si="14"/>
        <v>0</v>
      </c>
      <c r="AW63" s="11"/>
    </row>
    <row r="64" spans="1:49" ht="15.75" customHeight="1" x14ac:dyDescent="0.2">
      <c r="A64" s="45">
        <f>SUM($AV$12:AV64)</f>
        <v>0</v>
      </c>
      <c r="B64" s="119"/>
      <c r="C64" s="52"/>
      <c r="D64" s="52"/>
      <c r="E64" s="52"/>
      <c r="F64" s="53"/>
      <c r="G64" s="52"/>
      <c r="H64" s="52"/>
      <c r="I64" s="52"/>
      <c r="J64" s="54"/>
      <c r="K64" s="46"/>
      <c r="L64" s="156">
        <f>IF(K64=Organisatie!$E$20,1,0)</f>
        <v>0</v>
      </c>
      <c r="M64" s="156">
        <f>IF(K64=Organisatie!$D$21,1,0)</f>
        <v>0</v>
      </c>
      <c r="N64" s="156">
        <f>IF(K64=Organisatie!$D$22,1,0)</f>
        <v>0</v>
      </c>
      <c r="O64" s="156">
        <f>IF(K64=Organisatie!$D$23,1,0)</f>
        <v>0</v>
      </c>
      <c r="P64" s="156">
        <f t="shared" si="15"/>
        <v>0</v>
      </c>
      <c r="Q64" s="157">
        <f t="shared" si="16"/>
        <v>0</v>
      </c>
      <c r="R64" s="152">
        <f t="shared" si="17"/>
        <v>0</v>
      </c>
      <c r="S64" s="127"/>
      <c r="T64" s="153">
        <f t="shared" si="18"/>
        <v>0</v>
      </c>
      <c r="U64" s="154">
        <f t="shared" si="19"/>
        <v>0</v>
      </c>
      <c r="V64" s="155"/>
      <c r="W64" s="50">
        <f t="shared" si="1"/>
        <v>0</v>
      </c>
      <c r="X64" s="50">
        <f t="shared" si="2"/>
        <v>0</v>
      </c>
      <c r="Y64" s="22"/>
      <c r="Z64" s="55">
        <f>COUNTIF(J12:J312,"53")</f>
        <v>0</v>
      </c>
      <c r="AA64" s="49" t="s">
        <v>56</v>
      </c>
      <c r="AB64" s="31"/>
      <c r="AC64" s="50">
        <f t="shared" si="3"/>
        <v>0</v>
      </c>
      <c r="AD64" s="50">
        <f t="shared" si="4"/>
        <v>0</v>
      </c>
      <c r="AE64" s="50">
        <f t="shared" si="5"/>
        <v>0</v>
      </c>
      <c r="AF64" s="50">
        <f t="shared" si="6"/>
        <v>0</v>
      </c>
      <c r="AG64" s="50">
        <f t="shared" si="7"/>
        <v>0</v>
      </c>
      <c r="AH64" s="50">
        <f t="shared" si="8"/>
        <v>0</v>
      </c>
      <c r="AI64" s="50">
        <f t="shared" si="9"/>
        <v>0</v>
      </c>
      <c r="AJ64" s="50">
        <f t="shared" si="10"/>
        <v>0</v>
      </c>
      <c r="AK64" s="51">
        <f t="shared" si="11"/>
        <v>0</v>
      </c>
      <c r="AL64" s="37" t="str">
        <f t="shared" si="12"/>
        <v>Er ontbreken nog enkele gegevens!</v>
      </c>
      <c r="AM64" s="11"/>
      <c r="AN64" s="98">
        <f t="shared" si="13"/>
        <v>0</v>
      </c>
      <c r="AV64" s="20">
        <f t="shared" si="14"/>
        <v>0</v>
      </c>
      <c r="AW64" s="11"/>
    </row>
    <row r="65" spans="1:49" ht="15.75" customHeight="1" x14ac:dyDescent="0.2">
      <c r="A65" s="45">
        <f>SUM($AV$12:AV65)</f>
        <v>0</v>
      </c>
      <c r="B65" s="119"/>
      <c r="C65" s="52"/>
      <c r="D65" s="52"/>
      <c r="E65" s="52"/>
      <c r="F65" s="53"/>
      <c r="G65" s="52"/>
      <c r="H65" s="52"/>
      <c r="I65" s="52"/>
      <c r="J65" s="54"/>
      <c r="K65" s="46"/>
      <c r="L65" s="156">
        <f>IF(K65=Organisatie!$E$20,1,0)</f>
        <v>0</v>
      </c>
      <c r="M65" s="156">
        <f>IF(K65=Organisatie!$D$21,1,0)</f>
        <v>0</v>
      </c>
      <c r="N65" s="156">
        <f>IF(K65=Organisatie!$D$22,1,0)</f>
        <v>0</v>
      </c>
      <c r="O65" s="156">
        <f>IF(K65=Organisatie!$D$23,1,0)</f>
        <v>0</v>
      </c>
      <c r="P65" s="156">
        <f t="shared" si="15"/>
        <v>0</v>
      </c>
      <c r="Q65" s="157">
        <f t="shared" si="16"/>
        <v>0</v>
      </c>
      <c r="R65" s="152">
        <f t="shared" si="17"/>
        <v>0</v>
      </c>
      <c r="S65" s="127"/>
      <c r="T65" s="153">
        <f t="shared" si="18"/>
        <v>0</v>
      </c>
      <c r="U65" s="154">
        <f t="shared" si="19"/>
        <v>0</v>
      </c>
      <c r="V65" s="155"/>
      <c r="W65" s="50">
        <f t="shared" si="1"/>
        <v>0</v>
      </c>
      <c r="X65" s="50">
        <f t="shared" si="2"/>
        <v>0</v>
      </c>
      <c r="Y65" s="22"/>
      <c r="Z65" s="55">
        <f>COUNTIF(J12:J312,"54")</f>
        <v>0</v>
      </c>
      <c r="AA65" s="49" t="s">
        <v>57</v>
      </c>
      <c r="AB65" s="31"/>
      <c r="AC65" s="50">
        <f t="shared" si="3"/>
        <v>0</v>
      </c>
      <c r="AD65" s="50">
        <f t="shared" si="4"/>
        <v>0</v>
      </c>
      <c r="AE65" s="50">
        <f t="shared" si="5"/>
        <v>0</v>
      </c>
      <c r="AF65" s="50">
        <f t="shared" si="6"/>
        <v>0</v>
      </c>
      <c r="AG65" s="50">
        <f t="shared" si="7"/>
        <v>0</v>
      </c>
      <c r="AH65" s="50">
        <f t="shared" si="8"/>
        <v>0</v>
      </c>
      <c r="AI65" s="50">
        <f t="shared" si="9"/>
        <v>0</v>
      </c>
      <c r="AJ65" s="50">
        <f t="shared" si="10"/>
        <v>0</v>
      </c>
      <c r="AK65" s="51">
        <f t="shared" si="11"/>
        <v>0</v>
      </c>
      <c r="AL65" s="37" t="str">
        <f t="shared" si="12"/>
        <v>Er ontbreken nog enkele gegevens!</v>
      </c>
      <c r="AM65" s="11"/>
      <c r="AN65" s="98">
        <f t="shared" si="13"/>
        <v>0</v>
      </c>
      <c r="AV65" s="20">
        <f t="shared" si="14"/>
        <v>0</v>
      </c>
      <c r="AW65" s="11"/>
    </row>
    <row r="66" spans="1:49" ht="15.75" customHeight="1" x14ac:dyDescent="0.2">
      <c r="A66" s="45">
        <f>SUM($AV$12:AV66)</f>
        <v>0</v>
      </c>
      <c r="B66" s="119"/>
      <c r="C66" s="52"/>
      <c r="D66" s="52"/>
      <c r="E66" s="52"/>
      <c r="F66" s="53"/>
      <c r="G66" s="52"/>
      <c r="H66" s="52"/>
      <c r="I66" s="52"/>
      <c r="J66" s="54"/>
      <c r="K66" s="46"/>
      <c r="L66" s="156">
        <f>IF(K66=Organisatie!$E$20,1,0)</f>
        <v>0</v>
      </c>
      <c r="M66" s="156">
        <f>IF(K66=Organisatie!$D$21,1,0)</f>
        <v>0</v>
      </c>
      <c r="N66" s="156">
        <f>IF(K66=Organisatie!$D$22,1,0)</f>
        <v>0</v>
      </c>
      <c r="O66" s="156">
        <f>IF(K66=Organisatie!$D$23,1,0)</f>
        <v>0</v>
      </c>
      <c r="P66" s="156">
        <f t="shared" si="15"/>
        <v>0</v>
      </c>
      <c r="Q66" s="157">
        <f t="shared" si="16"/>
        <v>0</v>
      </c>
      <c r="R66" s="152">
        <f t="shared" si="17"/>
        <v>0</v>
      </c>
      <c r="S66" s="127"/>
      <c r="T66" s="153">
        <f t="shared" si="18"/>
        <v>0</v>
      </c>
      <c r="U66" s="154">
        <f t="shared" si="19"/>
        <v>0</v>
      </c>
      <c r="V66" s="155"/>
      <c r="W66" s="50">
        <f t="shared" si="1"/>
        <v>0</v>
      </c>
      <c r="X66" s="50">
        <f t="shared" si="2"/>
        <v>0</v>
      </c>
      <c r="Y66" s="22"/>
      <c r="Z66" s="55">
        <f>COUNTIF(J12:J312,"55")</f>
        <v>0</v>
      </c>
      <c r="AA66" s="49" t="s">
        <v>58</v>
      </c>
      <c r="AB66" s="31"/>
      <c r="AC66" s="50">
        <f t="shared" si="3"/>
        <v>0</v>
      </c>
      <c r="AD66" s="50">
        <f t="shared" si="4"/>
        <v>0</v>
      </c>
      <c r="AE66" s="50">
        <f t="shared" si="5"/>
        <v>0</v>
      </c>
      <c r="AF66" s="50">
        <f t="shared" si="6"/>
        <v>0</v>
      </c>
      <c r="AG66" s="50">
        <f t="shared" si="7"/>
        <v>0</v>
      </c>
      <c r="AH66" s="50">
        <f t="shared" si="8"/>
        <v>0</v>
      </c>
      <c r="AI66" s="50">
        <f t="shared" si="9"/>
        <v>0</v>
      </c>
      <c r="AJ66" s="50">
        <f t="shared" si="10"/>
        <v>0</v>
      </c>
      <c r="AK66" s="51">
        <f t="shared" si="11"/>
        <v>0</v>
      </c>
      <c r="AL66" s="37" t="str">
        <f t="shared" si="12"/>
        <v>Er ontbreken nog enkele gegevens!</v>
      </c>
      <c r="AM66" s="11"/>
      <c r="AN66" s="98">
        <f t="shared" si="13"/>
        <v>0</v>
      </c>
      <c r="AV66" s="20">
        <f t="shared" si="14"/>
        <v>0</v>
      </c>
      <c r="AW66" s="11"/>
    </row>
    <row r="67" spans="1:49" ht="15.75" customHeight="1" x14ac:dyDescent="0.2">
      <c r="A67" s="45">
        <f>SUM($AV$12:AV67)</f>
        <v>0</v>
      </c>
      <c r="B67" s="119"/>
      <c r="C67" s="52"/>
      <c r="D67" s="52"/>
      <c r="E67" s="52"/>
      <c r="F67" s="53"/>
      <c r="G67" s="52"/>
      <c r="H67" s="52"/>
      <c r="I67" s="52"/>
      <c r="J67" s="54"/>
      <c r="K67" s="46"/>
      <c r="L67" s="156">
        <f>IF(K67=Organisatie!$E$20,1,0)</f>
        <v>0</v>
      </c>
      <c r="M67" s="156">
        <f>IF(K67=Organisatie!$D$21,1,0)</f>
        <v>0</v>
      </c>
      <c r="N67" s="156">
        <f>IF(K67=Organisatie!$D$22,1,0)</f>
        <v>0</v>
      </c>
      <c r="O67" s="156">
        <f>IF(K67=Organisatie!$D$23,1,0)</f>
        <v>0</v>
      </c>
      <c r="P67" s="156">
        <f t="shared" si="15"/>
        <v>0</v>
      </c>
      <c r="Q67" s="157">
        <f t="shared" si="16"/>
        <v>0</v>
      </c>
      <c r="R67" s="152">
        <f t="shared" si="17"/>
        <v>0</v>
      </c>
      <c r="S67" s="127"/>
      <c r="T67" s="153">
        <f t="shared" si="18"/>
        <v>0</v>
      </c>
      <c r="U67" s="154">
        <f t="shared" si="19"/>
        <v>0</v>
      </c>
      <c r="V67" s="155"/>
      <c r="W67" s="50">
        <f t="shared" si="1"/>
        <v>0</v>
      </c>
      <c r="X67" s="50">
        <f t="shared" si="2"/>
        <v>0</v>
      </c>
      <c r="Y67" s="22"/>
      <c r="Z67" s="55">
        <f>COUNTIF(J12:J312,"56")</f>
        <v>0</v>
      </c>
      <c r="AA67" s="49" t="s">
        <v>59</v>
      </c>
      <c r="AB67" s="31"/>
      <c r="AC67" s="50">
        <f t="shared" si="3"/>
        <v>0</v>
      </c>
      <c r="AD67" s="50">
        <f t="shared" si="4"/>
        <v>0</v>
      </c>
      <c r="AE67" s="50">
        <f t="shared" si="5"/>
        <v>0</v>
      </c>
      <c r="AF67" s="50">
        <f t="shared" si="6"/>
        <v>0</v>
      </c>
      <c r="AG67" s="50">
        <f t="shared" si="7"/>
        <v>0</v>
      </c>
      <c r="AH67" s="50">
        <f t="shared" si="8"/>
        <v>0</v>
      </c>
      <c r="AI67" s="50">
        <f t="shared" si="9"/>
        <v>0</v>
      </c>
      <c r="AJ67" s="50">
        <f t="shared" si="10"/>
        <v>0</v>
      </c>
      <c r="AK67" s="51">
        <f t="shared" si="11"/>
        <v>0</v>
      </c>
      <c r="AL67" s="37" t="str">
        <f t="shared" si="12"/>
        <v>Er ontbreken nog enkele gegevens!</v>
      </c>
      <c r="AM67" s="11"/>
      <c r="AN67" s="98">
        <f t="shared" si="13"/>
        <v>0</v>
      </c>
      <c r="AV67" s="20">
        <f t="shared" si="14"/>
        <v>0</v>
      </c>
      <c r="AW67" s="11"/>
    </row>
    <row r="68" spans="1:49" s="56" customFormat="1" ht="15.75" customHeight="1" x14ac:dyDescent="0.2">
      <c r="A68" s="45">
        <f>SUM($AV$12:AV68)</f>
        <v>0</v>
      </c>
      <c r="B68" s="119"/>
      <c r="C68" s="52"/>
      <c r="D68" s="52"/>
      <c r="E68" s="52"/>
      <c r="F68" s="53"/>
      <c r="G68" s="52"/>
      <c r="H68" s="52"/>
      <c r="I68" s="52"/>
      <c r="J68" s="54"/>
      <c r="K68" s="46"/>
      <c r="L68" s="156">
        <f>IF(K68=Organisatie!$E$20,1,0)</f>
        <v>0</v>
      </c>
      <c r="M68" s="156">
        <f>IF(K68=Organisatie!$D$21,1,0)</f>
        <v>0</v>
      </c>
      <c r="N68" s="156">
        <f>IF(K68=Organisatie!$D$22,1,0)</f>
        <v>0</v>
      </c>
      <c r="O68" s="156">
        <f>IF(K68=Organisatie!$D$23,1,0)</f>
        <v>0</v>
      </c>
      <c r="P68" s="156">
        <f t="shared" si="15"/>
        <v>0</v>
      </c>
      <c r="Q68" s="157">
        <f t="shared" si="16"/>
        <v>0</v>
      </c>
      <c r="R68" s="152">
        <f t="shared" si="17"/>
        <v>0</v>
      </c>
      <c r="S68" s="127"/>
      <c r="T68" s="153">
        <f t="shared" si="18"/>
        <v>0</v>
      </c>
      <c r="U68" s="154">
        <f t="shared" si="19"/>
        <v>0</v>
      </c>
      <c r="V68" s="155"/>
      <c r="W68" s="50">
        <f t="shared" si="1"/>
        <v>0</v>
      </c>
      <c r="X68" s="50">
        <f t="shared" si="2"/>
        <v>0</v>
      </c>
      <c r="Y68" s="22"/>
      <c r="Z68" s="55">
        <f>COUNTIF(J12:J312,"57")</f>
        <v>0</v>
      </c>
      <c r="AA68" s="49" t="s">
        <v>60</v>
      </c>
      <c r="AB68" s="31"/>
      <c r="AC68" s="50">
        <f t="shared" si="3"/>
        <v>0</v>
      </c>
      <c r="AD68" s="50">
        <f t="shared" si="4"/>
        <v>0</v>
      </c>
      <c r="AE68" s="50">
        <f t="shared" si="5"/>
        <v>0</v>
      </c>
      <c r="AF68" s="50">
        <f t="shared" si="6"/>
        <v>0</v>
      </c>
      <c r="AG68" s="50">
        <f t="shared" si="7"/>
        <v>0</v>
      </c>
      <c r="AH68" s="50">
        <f t="shared" si="8"/>
        <v>0</v>
      </c>
      <c r="AI68" s="50">
        <f t="shared" si="9"/>
        <v>0</v>
      </c>
      <c r="AJ68" s="50">
        <f t="shared" si="10"/>
        <v>0</v>
      </c>
      <c r="AK68" s="51">
        <f t="shared" si="11"/>
        <v>0</v>
      </c>
      <c r="AL68" s="37" t="str">
        <f t="shared" si="12"/>
        <v>Er ontbreken nog enkele gegevens!</v>
      </c>
      <c r="AM68" s="11"/>
      <c r="AN68" s="98">
        <f t="shared" si="13"/>
        <v>0</v>
      </c>
      <c r="AU68" s="18"/>
      <c r="AV68" s="20">
        <f t="shared" si="14"/>
        <v>0</v>
      </c>
      <c r="AW68" s="11"/>
    </row>
    <row r="69" spans="1:49" ht="15.75" customHeight="1" x14ac:dyDescent="0.2">
      <c r="A69" s="45">
        <f>SUM($AV$12:AV69)</f>
        <v>0</v>
      </c>
      <c r="B69" s="119"/>
      <c r="C69" s="52"/>
      <c r="D69" s="52"/>
      <c r="E69" s="52"/>
      <c r="F69" s="53"/>
      <c r="G69" s="52"/>
      <c r="H69" s="52"/>
      <c r="I69" s="52"/>
      <c r="J69" s="54"/>
      <c r="K69" s="46"/>
      <c r="L69" s="156">
        <f>IF(K69=Organisatie!$E$20,1,0)</f>
        <v>0</v>
      </c>
      <c r="M69" s="156">
        <f>IF(K69=Organisatie!$D$21,1,0)</f>
        <v>0</v>
      </c>
      <c r="N69" s="156">
        <f>IF(K69=Organisatie!$D$22,1,0)</f>
        <v>0</v>
      </c>
      <c r="O69" s="156">
        <f>IF(K69=Organisatie!$D$23,1,0)</f>
        <v>0</v>
      </c>
      <c r="P69" s="156">
        <f t="shared" si="15"/>
        <v>0</v>
      </c>
      <c r="Q69" s="157">
        <f t="shared" si="16"/>
        <v>0</v>
      </c>
      <c r="R69" s="152">
        <f t="shared" si="17"/>
        <v>0</v>
      </c>
      <c r="S69" s="127"/>
      <c r="T69" s="153">
        <f t="shared" si="18"/>
        <v>0</v>
      </c>
      <c r="U69" s="154">
        <f t="shared" si="19"/>
        <v>0</v>
      </c>
      <c r="V69" s="155"/>
      <c r="W69" s="50">
        <f t="shared" si="1"/>
        <v>0</v>
      </c>
      <c r="X69" s="50">
        <f t="shared" si="2"/>
        <v>0</v>
      </c>
      <c r="Y69" s="22"/>
      <c r="Z69" s="55">
        <f>COUNTIF(J12:J312,"58")</f>
        <v>0</v>
      </c>
      <c r="AA69" s="49" t="s">
        <v>61</v>
      </c>
      <c r="AB69" s="31"/>
      <c r="AC69" s="50">
        <f t="shared" si="3"/>
        <v>0</v>
      </c>
      <c r="AD69" s="50">
        <f t="shared" si="4"/>
        <v>0</v>
      </c>
      <c r="AE69" s="50">
        <f t="shared" si="5"/>
        <v>0</v>
      </c>
      <c r="AF69" s="50">
        <f t="shared" si="6"/>
        <v>0</v>
      </c>
      <c r="AG69" s="50">
        <f t="shared" si="7"/>
        <v>0</v>
      </c>
      <c r="AH69" s="50">
        <f t="shared" si="8"/>
        <v>0</v>
      </c>
      <c r="AI69" s="50">
        <f t="shared" si="9"/>
        <v>0</v>
      </c>
      <c r="AJ69" s="50">
        <f t="shared" si="10"/>
        <v>0</v>
      </c>
      <c r="AK69" s="51">
        <f t="shared" si="11"/>
        <v>0</v>
      </c>
      <c r="AL69" s="37" t="str">
        <f t="shared" si="12"/>
        <v>Er ontbreken nog enkele gegevens!</v>
      </c>
      <c r="AM69" s="11"/>
      <c r="AN69" s="98">
        <f t="shared" si="13"/>
        <v>0</v>
      </c>
      <c r="AV69" s="20">
        <f t="shared" si="14"/>
        <v>0</v>
      </c>
      <c r="AW69" s="11"/>
    </row>
    <row r="70" spans="1:49" ht="15.75" customHeight="1" x14ac:dyDescent="0.2">
      <c r="A70" s="45">
        <f>SUM($AV$12:AV70)</f>
        <v>0</v>
      </c>
      <c r="B70" s="119"/>
      <c r="C70" s="52"/>
      <c r="D70" s="52"/>
      <c r="E70" s="52"/>
      <c r="F70" s="53"/>
      <c r="G70" s="52"/>
      <c r="H70" s="52"/>
      <c r="I70" s="52"/>
      <c r="J70" s="54"/>
      <c r="K70" s="46"/>
      <c r="L70" s="156">
        <f>IF(K70=Organisatie!$E$20,1,0)</f>
        <v>0</v>
      </c>
      <c r="M70" s="156">
        <f>IF(K70=Organisatie!$D$21,1,0)</f>
        <v>0</v>
      </c>
      <c r="N70" s="156">
        <f>IF(K70=Organisatie!$D$22,1,0)</f>
        <v>0</v>
      </c>
      <c r="O70" s="156">
        <f>IF(K70=Organisatie!$D$23,1,0)</f>
        <v>0</v>
      </c>
      <c r="P70" s="156">
        <f t="shared" si="15"/>
        <v>0</v>
      </c>
      <c r="Q70" s="157">
        <f t="shared" si="16"/>
        <v>0</v>
      </c>
      <c r="R70" s="152">
        <f t="shared" si="17"/>
        <v>0</v>
      </c>
      <c r="S70" s="127"/>
      <c r="T70" s="153">
        <f t="shared" si="18"/>
        <v>0</v>
      </c>
      <c r="U70" s="154">
        <f t="shared" si="19"/>
        <v>0</v>
      </c>
      <c r="V70" s="155"/>
      <c r="W70" s="50">
        <f t="shared" si="1"/>
        <v>0</v>
      </c>
      <c r="X70" s="50">
        <f t="shared" si="2"/>
        <v>0</v>
      </c>
      <c r="Y70" s="22"/>
      <c r="Z70" s="55">
        <f>COUNTIF(J12:J312,"59")</f>
        <v>0</v>
      </c>
      <c r="AA70" s="49" t="s">
        <v>62</v>
      </c>
      <c r="AB70" s="31"/>
      <c r="AC70" s="50">
        <f t="shared" si="3"/>
        <v>0</v>
      </c>
      <c r="AD70" s="50">
        <f t="shared" si="4"/>
        <v>0</v>
      </c>
      <c r="AE70" s="50">
        <f t="shared" si="5"/>
        <v>0</v>
      </c>
      <c r="AF70" s="50">
        <f t="shared" si="6"/>
        <v>0</v>
      </c>
      <c r="AG70" s="50">
        <f t="shared" si="7"/>
        <v>0</v>
      </c>
      <c r="AH70" s="50">
        <f t="shared" si="8"/>
        <v>0</v>
      </c>
      <c r="AI70" s="50">
        <f t="shared" si="9"/>
        <v>0</v>
      </c>
      <c r="AJ70" s="50">
        <f t="shared" si="10"/>
        <v>0</v>
      </c>
      <c r="AK70" s="51">
        <f t="shared" si="11"/>
        <v>0</v>
      </c>
      <c r="AL70" s="37" t="str">
        <f t="shared" si="12"/>
        <v>Er ontbreken nog enkele gegevens!</v>
      </c>
      <c r="AM70" s="11"/>
      <c r="AN70" s="98">
        <f t="shared" si="13"/>
        <v>0</v>
      </c>
      <c r="AV70" s="20">
        <f t="shared" si="14"/>
        <v>0</v>
      </c>
      <c r="AW70" s="11"/>
    </row>
    <row r="71" spans="1:49" ht="15.75" customHeight="1" x14ac:dyDescent="0.2">
      <c r="A71" s="45">
        <f>SUM($AV$12:AV71)</f>
        <v>0</v>
      </c>
      <c r="B71" s="119"/>
      <c r="C71" s="52"/>
      <c r="D71" s="52"/>
      <c r="E71" s="52"/>
      <c r="F71" s="53"/>
      <c r="G71" s="52"/>
      <c r="H71" s="52"/>
      <c r="I71" s="52"/>
      <c r="J71" s="54"/>
      <c r="K71" s="46"/>
      <c r="L71" s="156">
        <f>IF(K71=Organisatie!$E$20,1,0)</f>
        <v>0</v>
      </c>
      <c r="M71" s="156">
        <f>IF(K71=Organisatie!$D$21,1,0)</f>
        <v>0</v>
      </c>
      <c r="N71" s="156">
        <f>IF(K71=Organisatie!$D$22,1,0)</f>
        <v>0</v>
      </c>
      <c r="O71" s="156">
        <f>IF(K71=Organisatie!$D$23,1,0)</f>
        <v>0</v>
      </c>
      <c r="P71" s="156">
        <f t="shared" si="15"/>
        <v>0</v>
      </c>
      <c r="Q71" s="157">
        <f t="shared" si="16"/>
        <v>0</v>
      </c>
      <c r="R71" s="152">
        <f t="shared" si="17"/>
        <v>0</v>
      </c>
      <c r="S71" s="127"/>
      <c r="T71" s="153">
        <f t="shared" si="18"/>
        <v>0</v>
      </c>
      <c r="U71" s="154">
        <f t="shared" si="19"/>
        <v>0</v>
      </c>
      <c r="V71" s="155"/>
      <c r="W71" s="50">
        <f t="shared" si="1"/>
        <v>0</v>
      </c>
      <c r="X71" s="50">
        <f t="shared" si="2"/>
        <v>0</v>
      </c>
      <c r="Y71" s="22"/>
      <c r="Z71" s="55">
        <f>COUNTIF(J12:J312,"60")</f>
        <v>0</v>
      </c>
      <c r="AA71" s="49" t="s">
        <v>63</v>
      </c>
      <c r="AB71" s="31"/>
      <c r="AC71" s="50">
        <f t="shared" si="3"/>
        <v>0</v>
      </c>
      <c r="AD71" s="50">
        <f t="shared" si="4"/>
        <v>0</v>
      </c>
      <c r="AE71" s="50">
        <f t="shared" si="5"/>
        <v>0</v>
      </c>
      <c r="AF71" s="50">
        <f t="shared" si="6"/>
        <v>0</v>
      </c>
      <c r="AG71" s="50">
        <f t="shared" si="7"/>
        <v>0</v>
      </c>
      <c r="AH71" s="50">
        <f t="shared" si="8"/>
        <v>0</v>
      </c>
      <c r="AI71" s="50">
        <f t="shared" si="9"/>
        <v>0</v>
      </c>
      <c r="AJ71" s="50">
        <f t="shared" si="10"/>
        <v>0</v>
      </c>
      <c r="AK71" s="51">
        <f t="shared" si="11"/>
        <v>0</v>
      </c>
      <c r="AL71" s="37" t="str">
        <f t="shared" si="12"/>
        <v>Er ontbreken nog enkele gegevens!</v>
      </c>
      <c r="AM71" s="11"/>
      <c r="AN71" s="98">
        <f t="shared" si="13"/>
        <v>0</v>
      </c>
      <c r="AV71" s="20">
        <f t="shared" si="14"/>
        <v>0</v>
      </c>
      <c r="AW71" s="11"/>
    </row>
    <row r="72" spans="1:49" ht="15.75" customHeight="1" x14ac:dyDescent="0.2">
      <c r="A72" s="45">
        <f>SUM($AV$12:AV72)</f>
        <v>0</v>
      </c>
      <c r="B72" s="119"/>
      <c r="C72" s="52"/>
      <c r="D72" s="52"/>
      <c r="E72" s="52"/>
      <c r="F72" s="53"/>
      <c r="G72" s="52"/>
      <c r="H72" s="52"/>
      <c r="I72" s="52"/>
      <c r="J72" s="54"/>
      <c r="K72" s="46"/>
      <c r="L72" s="156">
        <f>IF(K72=Organisatie!$E$20,1,0)</f>
        <v>0</v>
      </c>
      <c r="M72" s="156">
        <f>IF(K72=Organisatie!$D$21,1,0)</f>
        <v>0</v>
      </c>
      <c r="N72" s="156">
        <f>IF(K72=Organisatie!$D$22,1,0)</f>
        <v>0</v>
      </c>
      <c r="O72" s="156">
        <f>IF(K72=Organisatie!$D$23,1,0)</f>
        <v>0</v>
      </c>
      <c r="P72" s="156">
        <f t="shared" si="15"/>
        <v>0</v>
      </c>
      <c r="Q72" s="157">
        <f t="shared" si="16"/>
        <v>0</v>
      </c>
      <c r="R72" s="152">
        <f t="shared" si="17"/>
        <v>0</v>
      </c>
      <c r="S72" s="127"/>
      <c r="T72" s="153">
        <f t="shared" si="18"/>
        <v>0</v>
      </c>
      <c r="U72" s="154">
        <f t="shared" si="19"/>
        <v>0</v>
      </c>
      <c r="V72" s="155"/>
      <c r="W72" s="50">
        <f t="shared" si="1"/>
        <v>0</v>
      </c>
      <c r="X72" s="50">
        <f t="shared" si="2"/>
        <v>0</v>
      </c>
      <c r="Y72" s="22"/>
      <c r="Z72" s="55">
        <f>COUNTIF(J12:J312,"61")</f>
        <v>0</v>
      </c>
      <c r="AA72" s="49" t="s">
        <v>64</v>
      </c>
      <c r="AB72" s="31"/>
      <c r="AC72" s="50">
        <f t="shared" si="3"/>
        <v>0</v>
      </c>
      <c r="AD72" s="50">
        <f t="shared" si="4"/>
        <v>0</v>
      </c>
      <c r="AE72" s="50">
        <f t="shared" si="5"/>
        <v>0</v>
      </c>
      <c r="AF72" s="50">
        <f t="shared" si="6"/>
        <v>0</v>
      </c>
      <c r="AG72" s="50">
        <f t="shared" si="7"/>
        <v>0</v>
      </c>
      <c r="AH72" s="50">
        <f t="shared" si="8"/>
        <v>0</v>
      </c>
      <c r="AI72" s="50">
        <f t="shared" si="9"/>
        <v>0</v>
      </c>
      <c r="AJ72" s="50">
        <f t="shared" si="10"/>
        <v>0</v>
      </c>
      <c r="AK72" s="51">
        <f t="shared" si="11"/>
        <v>0</v>
      </c>
      <c r="AL72" s="37" t="str">
        <f t="shared" si="12"/>
        <v>Er ontbreken nog enkele gegevens!</v>
      </c>
      <c r="AM72" s="11"/>
      <c r="AN72" s="98">
        <f t="shared" si="13"/>
        <v>0</v>
      </c>
      <c r="AV72" s="20">
        <f t="shared" si="14"/>
        <v>0</v>
      </c>
      <c r="AW72" s="11"/>
    </row>
    <row r="73" spans="1:49" ht="15.75" customHeight="1" x14ac:dyDescent="0.2">
      <c r="A73" s="45">
        <f>SUM($AV$12:AV73)</f>
        <v>0</v>
      </c>
      <c r="B73" s="119"/>
      <c r="C73" s="52"/>
      <c r="D73" s="52"/>
      <c r="E73" s="52"/>
      <c r="F73" s="53"/>
      <c r="G73" s="52"/>
      <c r="H73" s="52"/>
      <c r="I73" s="52"/>
      <c r="J73" s="54"/>
      <c r="K73" s="46"/>
      <c r="L73" s="156">
        <f>IF(K73=Organisatie!$E$20,1,0)</f>
        <v>0</v>
      </c>
      <c r="M73" s="156">
        <f>IF(K73=Organisatie!$D$21,1,0)</f>
        <v>0</v>
      </c>
      <c r="N73" s="156">
        <f>IF(K73=Organisatie!$D$22,1,0)</f>
        <v>0</v>
      </c>
      <c r="O73" s="156">
        <f>IF(K73=Organisatie!$D$23,1,0)</f>
        <v>0</v>
      </c>
      <c r="P73" s="156">
        <f t="shared" si="15"/>
        <v>0</v>
      </c>
      <c r="Q73" s="157">
        <f t="shared" si="16"/>
        <v>0</v>
      </c>
      <c r="R73" s="152">
        <f t="shared" si="17"/>
        <v>0</v>
      </c>
      <c r="S73" s="127"/>
      <c r="T73" s="153">
        <f t="shared" si="18"/>
        <v>0</v>
      </c>
      <c r="U73" s="154">
        <f t="shared" si="19"/>
        <v>0</v>
      </c>
      <c r="V73" s="155"/>
      <c r="W73" s="50">
        <f t="shared" si="1"/>
        <v>0</v>
      </c>
      <c r="X73" s="50">
        <f t="shared" si="2"/>
        <v>0</v>
      </c>
      <c r="Y73" s="22"/>
      <c r="Z73" s="55">
        <f>COUNTIF(J12:J312,"62")</f>
        <v>0</v>
      </c>
      <c r="AA73" s="49" t="s">
        <v>65</v>
      </c>
      <c r="AB73" s="31"/>
      <c r="AC73" s="50">
        <f t="shared" si="3"/>
        <v>0</v>
      </c>
      <c r="AD73" s="50">
        <f t="shared" si="4"/>
        <v>0</v>
      </c>
      <c r="AE73" s="50">
        <f t="shared" si="5"/>
        <v>0</v>
      </c>
      <c r="AF73" s="50">
        <f t="shared" si="6"/>
        <v>0</v>
      </c>
      <c r="AG73" s="50">
        <f t="shared" si="7"/>
        <v>0</v>
      </c>
      <c r="AH73" s="50">
        <f t="shared" si="8"/>
        <v>0</v>
      </c>
      <c r="AI73" s="50">
        <f t="shared" si="9"/>
        <v>0</v>
      </c>
      <c r="AJ73" s="50">
        <f t="shared" si="10"/>
        <v>0</v>
      </c>
      <c r="AK73" s="51">
        <f t="shared" si="11"/>
        <v>0</v>
      </c>
      <c r="AL73" s="37" t="str">
        <f t="shared" si="12"/>
        <v>Er ontbreken nog enkele gegevens!</v>
      </c>
      <c r="AM73" s="11"/>
      <c r="AN73" s="98">
        <f t="shared" si="13"/>
        <v>0</v>
      </c>
      <c r="AV73" s="20">
        <f t="shared" si="14"/>
        <v>0</v>
      </c>
      <c r="AW73" s="11"/>
    </row>
    <row r="74" spans="1:49" ht="15.75" customHeight="1" x14ac:dyDescent="0.2">
      <c r="A74" s="45">
        <f>SUM($AV$12:AV74)</f>
        <v>0</v>
      </c>
      <c r="B74" s="119"/>
      <c r="C74" s="52"/>
      <c r="D74" s="52"/>
      <c r="E74" s="52"/>
      <c r="F74" s="53"/>
      <c r="G74" s="52"/>
      <c r="H74" s="52"/>
      <c r="I74" s="52"/>
      <c r="J74" s="54"/>
      <c r="K74" s="46"/>
      <c r="L74" s="156">
        <f>IF(K74=Organisatie!$E$20,1,0)</f>
        <v>0</v>
      </c>
      <c r="M74" s="156">
        <f>IF(K74=Organisatie!$D$21,1,0)</f>
        <v>0</v>
      </c>
      <c r="N74" s="156">
        <f>IF(K74=Organisatie!$D$22,1,0)</f>
        <v>0</v>
      </c>
      <c r="O74" s="156">
        <f>IF(K74=Organisatie!$D$23,1,0)</f>
        <v>0</v>
      </c>
      <c r="P74" s="156">
        <f t="shared" si="15"/>
        <v>0</v>
      </c>
      <c r="Q74" s="157">
        <f t="shared" si="16"/>
        <v>0</v>
      </c>
      <c r="R74" s="152">
        <f t="shared" si="17"/>
        <v>0</v>
      </c>
      <c r="S74" s="127"/>
      <c r="T74" s="153">
        <f t="shared" si="18"/>
        <v>0</v>
      </c>
      <c r="U74" s="154">
        <f t="shared" si="19"/>
        <v>0</v>
      </c>
      <c r="V74" s="155"/>
      <c r="W74" s="50">
        <f t="shared" si="1"/>
        <v>0</v>
      </c>
      <c r="X74" s="50">
        <f t="shared" si="2"/>
        <v>0</v>
      </c>
      <c r="Y74" s="22"/>
      <c r="Z74" s="55">
        <f>COUNTIF(J12:J312,"63")</f>
        <v>0</v>
      </c>
      <c r="AA74" s="49" t="s">
        <v>66</v>
      </c>
      <c r="AB74" s="31"/>
      <c r="AC74" s="50">
        <f t="shared" si="3"/>
        <v>0</v>
      </c>
      <c r="AD74" s="50">
        <f t="shared" si="4"/>
        <v>0</v>
      </c>
      <c r="AE74" s="50">
        <f t="shared" si="5"/>
        <v>0</v>
      </c>
      <c r="AF74" s="50">
        <f t="shared" si="6"/>
        <v>0</v>
      </c>
      <c r="AG74" s="50">
        <f t="shared" si="7"/>
        <v>0</v>
      </c>
      <c r="AH74" s="50">
        <f t="shared" si="8"/>
        <v>0</v>
      </c>
      <c r="AI74" s="50">
        <f t="shared" si="9"/>
        <v>0</v>
      </c>
      <c r="AJ74" s="50">
        <f t="shared" si="10"/>
        <v>0</v>
      </c>
      <c r="AK74" s="51">
        <f t="shared" si="11"/>
        <v>0</v>
      </c>
      <c r="AL74" s="37" t="str">
        <f t="shared" si="12"/>
        <v>Er ontbreken nog enkele gegevens!</v>
      </c>
      <c r="AM74" s="11"/>
      <c r="AN74" s="98">
        <f t="shared" si="13"/>
        <v>0</v>
      </c>
      <c r="AV74" s="20">
        <f t="shared" si="14"/>
        <v>0</v>
      </c>
      <c r="AW74" s="11"/>
    </row>
    <row r="75" spans="1:49" ht="15.75" customHeight="1" x14ac:dyDescent="0.2">
      <c r="A75" s="45">
        <f>SUM($AV$12:AV75)</f>
        <v>0</v>
      </c>
      <c r="B75" s="119"/>
      <c r="C75" s="52"/>
      <c r="D75" s="52"/>
      <c r="E75" s="52"/>
      <c r="F75" s="53"/>
      <c r="G75" s="52"/>
      <c r="H75" s="52"/>
      <c r="I75" s="52"/>
      <c r="J75" s="54"/>
      <c r="K75" s="46"/>
      <c r="L75" s="156">
        <f>IF(K75=Organisatie!$E$20,1,0)</f>
        <v>0</v>
      </c>
      <c r="M75" s="156">
        <f>IF(K75=Organisatie!$D$21,1,0)</f>
        <v>0</v>
      </c>
      <c r="N75" s="156">
        <f>IF(K75=Organisatie!$D$22,1,0)</f>
        <v>0</v>
      </c>
      <c r="O75" s="156">
        <f>IF(K75=Organisatie!$D$23,1,0)</f>
        <v>0</v>
      </c>
      <c r="P75" s="156">
        <f t="shared" si="15"/>
        <v>0</v>
      </c>
      <c r="Q75" s="157">
        <f t="shared" si="16"/>
        <v>0</v>
      </c>
      <c r="R75" s="152">
        <f t="shared" si="17"/>
        <v>0</v>
      </c>
      <c r="S75" s="127"/>
      <c r="T75" s="153">
        <f t="shared" si="18"/>
        <v>0</v>
      </c>
      <c r="U75" s="154">
        <f t="shared" si="19"/>
        <v>0</v>
      </c>
      <c r="V75" s="155"/>
      <c r="W75" s="50">
        <f t="shared" si="1"/>
        <v>0</v>
      </c>
      <c r="X75" s="50">
        <f t="shared" si="2"/>
        <v>0</v>
      </c>
      <c r="Y75" s="22"/>
      <c r="Z75" s="55">
        <f>COUNTIF(J12:J312,"64")</f>
        <v>0</v>
      </c>
      <c r="AA75" s="49" t="s">
        <v>67</v>
      </c>
      <c r="AB75" s="31"/>
      <c r="AC75" s="50">
        <f t="shared" si="3"/>
        <v>0</v>
      </c>
      <c r="AD75" s="50">
        <f t="shared" si="4"/>
        <v>0</v>
      </c>
      <c r="AE75" s="50">
        <f t="shared" si="5"/>
        <v>0</v>
      </c>
      <c r="AF75" s="50">
        <f t="shared" si="6"/>
        <v>0</v>
      </c>
      <c r="AG75" s="50">
        <f t="shared" si="7"/>
        <v>0</v>
      </c>
      <c r="AH75" s="50">
        <f t="shared" si="8"/>
        <v>0</v>
      </c>
      <c r="AI75" s="50">
        <f t="shared" si="9"/>
        <v>0</v>
      </c>
      <c r="AJ75" s="50">
        <f t="shared" si="10"/>
        <v>0</v>
      </c>
      <c r="AK75" s="51">
        <f t="shared" si="11"/>
        <v>0</v>
      </c>
      <c r="AL75" s="37" t="str">
        <f t="shared" si="12"/>
        <v>Er ontbreken nog enkele gegevens!</v>
      </c>
      <c r="AM75" s="11"/>
      <c r="AN75" s="98">
        <f t="shared" si="13"/>
        <v>0</v>
      </c>
      <c r="AV75" s="20">
        <f t="shared" si="14"/>
        <v>0</v>
      </c>
      <c r="AW75" s="11"/>
    </row>
    <row r="76" spans="1:49" ht="15.75" customHeight="1" x14ac:dyDescent="0.2">
      <c r="A76" s="45">
        <f>SUM($AV$12:AV76)</f>
        <v>0</v>
      </c>
      <c r="B76" s="119"/>
      <c r="C76" s="52"/>
      <c r="D76" s="52"/>
      <c r="E76" s="52"/>
      <c r="F76" s="53"/>
      <c r="G76" s="52"/>
      <c r="H76" s="52"/>
      <c r="I76" s="52"/>
      <c r="J76" s="54"/>
      <c r="K76" s="46"/>
      <c r="L76" s="156">
        <f>IF(K76=Organisatie!$E$20,1,0)</f>
        <v>0</v>
      </c>
      <c r="M76" s="156">
        <f>IF(K76=Organisatie!$D$21,1,0)</f>
        <v>0</v>
      </c>
      <c r="N76" s="156">
        <f>IF(K76=Organisatie!$D$22,1,0)</f>
        <v>0</v>
      </c>
      <c r="O76" s="156">
        <f>IF(K76=Organisatie!$D$23,1,0)</f>
        <v>0</v>
      </c>
      <c r="P76" s="156">
        <f t="shared" si="15"/>
        <v>0</v>
      </c>
      <c r="Q76" s="157">
        <f t="shared" si="16"/>
        <v>0</v>
      </c>
      <c r="R76" s="152">
        <f t="shared" si="17"/>
        <v>0</v>
      </c>
      <c r="S76" s="127"/>
      <c r="T76" s="153">
        <f t="shared" si="18"/>
        <v>0</v>
      </c>
      <c r="U76" s="154">
        <f t="shared" si="19"/>
        <v>0</v>
      </c>
      <c r="V76" s="155"/>
      <c r="W76" s="50">
        <f t="shared" ref="W76:W139" si="20">IF(B76="V",1,0)</f>
        <v>0</v>
      </c>
      <c r="X76" s="50">
        <f t="shared" ref="X76:X139" si="21">IF(B76="N",1,0)</f>
        <v>0</v>
      </c>
      <c r="Y76" s="22"/>
      <c r="Z76" s="55">
        <f>COUNTIF(J12:J312,"65")</f>
        <v>0</v>
      </c>
      <c r="AA76" s="49" t="s">
        <v>68</v>
      </c>
      <c r="AB76" s="31"/>
      <c r="AC76" s="50">
        <f t="shared" ref="AC76:AC139" si="22">IF(B76="V",Y71,0)</f>
        <v>0</v>
      </c>
      <c r="AD76" s="50">
        <f t="shared" ref="AD76:AD139" si="23">IF(C76="",0,$AD$10)</f>
        <v>0</v>
      </c>
      <c r="AE76" s="50">
        <f t="shared" ref="AE76:AE139" si="24">IF(E76="",0,$AE$10)</f>
        <v>0</v>
      </c>
      <c r="AF76" s="50">
        <f t="shared" ref="AF76:AF139" si="25">IF(F76="",0,$AF$10)</f>
        <v>0</v>
      </c>
      <c r="AG76" s="50">
        <f t="shared" ref="AG76:AG139" si="26">IF(G76="",0,$AG$10)</f>
        <v>0</v>
      </c>
      <c r="AH76" s="50">
        <f t="shared" ref="AH76:AH139" si="27">IF(H76="",0,$AH$10)</f>
        <v>0</v>
      </c>
      <c r="AI76" s="50">
        <f t="shared" ref="AI76:AI139" si="28">IF(I76="",0,$AI$10)</f>
        <v>0</v>
      </c>
      <c r="AJ76" s="50">
        <f t="shared" ref="AJ76:AJ139" si="29">IF(J76="",0,$AJ$10)</f>
        <v>0</v>
      </c>
      <c r="AK76" s="51">
        <f t="shared" ref="AK76:AK139" si="30">SUM(AC76:AJ76)</f>
        <v>0</v>
      </c>
      <c r="AL76" s="37" t="str">
        <f t="shared" ref="AL76:AL139" si="31">IF(AK76=$AK$10,$AP$12,$AP$13)</f>
        <v>Er ontbreken nog enkele gegevens!</v>
      </c>
      <c r="AM76" s="11"/>
      <c r="AN76" s="98">
        <f t="shared" ref="AN76:AN139" si="32">IF(E76="",0,1)</f>
        <v>0</v>
      </c>
      <c r="AV76" s="20">
        <f t="shared" ref="AV76:AV139" si="33">IF(E76="",0,1)</f>
        <v>0</v>
      </c>
      <c r="AW76" s="11"/>
    </row>
    <row r="77" spans="1:49" ht="15.75" customHeight="1" x14ac:dyDescent="0.2">
      <c r="A77" s="45">
        <f>SUM($AV$12:AV77)</f>
        <v>0</v>
      </c>
      <c r="B77" s="119"/>
      <c r="C77" s="52"/>
      <c r="D77" s="52"/>
      <c r="E77" s="52"/>
      <c r="F77" s="53"/>
      <c r="G77" s="52"/>
      <c r="H77" s="52"/>
      <c r="I77" s="52"/>
      <c r="J77" s="54"/>
      <c r="K77" s="46"/>
      <c r="L77" s="156">
        <f>IF(K77=Organisatie!$E$20,1,0)</f>
        <v>0</v>
      </c>
      <c r="M77" s="156">
        <f>IF(K77=Organisatie!$D$21,1,0)</f>
        <v>0</v>
      </c>
      <c r="N77" s="156">
        <f>IF(K77=Organisatie!$D$22,1,0)</f>
        <v>0</v>
      </c>
      <c r="O77" s="156">
        <f>IF(K77=Organisatie!$D$23,1,0)</f>
        <v>0</v>
      </c>
      <c r="P77" s="156">
        <f t="shared" ref="P77:P140" si="34">SUM(L77:O77)</f>
        <v>0</v>
      </c>
      <c r="Q77" s="157">
        <f t="shared" ref="Q77:Q140" si="35">IF(K77&gt;3,1,0)</f>
        <v>0</v>
      </c>
      <c r="R77" s="152">
        <f t="shared" ref="R77:R140" si="36">SUM(T77+U77)</f>
        <v>0</v>
      </c>
      <c r="S77" s="127"/>
      <c r="T77" s="153">
        <f t="shared" ref="T77:T140" si="37">IF(B77="V",$Y$1,$Y$2)</f>
        <v>0</v>
      </c>
      <c r="U77" s="154">
        <f t="shared" ref="U77:U140" si="38">IF(S77&gt;1000,1,0*IF(P77=1,1,0))</f>
        <v>0</v>
      </c>
      <c r="V77" s="155"/>
      <c r="W77" s="50">
        <f t="shared" si="20"/>
        <v>0</v>
      </c>
      <c r="X77" s="50">
        <f t="shared" si="21"/>
        <v>0</v>
      </c>
      <c r="Y77" s="22"/>
      <c r="Z77" s="55">
        <f>COUNTIF(J12:J312,"66")</f>
        <v>0</v>
      </c>
      <c r="AA77" s="49" t="s">
        <v>75</v>
      </c>
      <c r="AB77" s="31"/>
      <c r="AC77" s="50">
        <f t="shared" si="22"/>
        <v>0</v>
      </c>
      <c r="AD77" s="50">
        <f t="shared" si="23"/>
        <v>0</v>
      </c>
      <c r="AE77" s="50">
        <f t="shared" si="24"/>
        <v>0</v>
      </c>
      <c r="AF77" s="50">
        <f t="shared" si="25"/>
        <v>0</v>
      </c>
      <c r="AG77" s="50">
        <f t="shared" si="26"/>
        <v>0</v>
      </c>
      <c r="AH77" s="50">
        <f t="shared" si="27"/>
        <v>0</v>
      </c>
      <c r="AI77" s="50">
        <f t="shared" si="28"/>
        <v>0</v>
      </c>
      <c r="AJ77" s="50">
        <f t="shared" si="29"/>
        <v>0</v>
      </c>
      <c r="AK77" s="51">
        <f t="shared" si="30"/>
        <v>0</v>
      </c>
      <c r="AL77" s="37" t="str">
        <f t="shared" si="31"/>
        <v>Er ontbreken nog enkele gegevens!</v>
      </c>
      <c r="AM77" s="11"/>
      <c r="AN77" s="98">
        <f t="shared" si="32"/>
        <v>0</v>
      </c>
      <c r="AV77" s="20">
        <f t="shared" si="33"/>
        <v>0</v>
      </c>
      <c r="AW77" s="11"/>
    </row>
    <row r="78" spans="1:49" ht="15.75" customHeight="1" x14ac:dyDescent="0.2">
      <c r="A78" s="45">
        <f>SUM($AV$12:AV78)</f>
        <v>0</v>
      </c>
      <c r="B78" s="119"/>
      <c r="C78" s="52"/>
      <c r="D78" s="52"/>
      <c r="E78" s="52"/>
      <c r="F78" s="53"/>
      <c r="G78" s="52"/>
      <c r="H78" s="52"/>
      <c r="I78" s="52"/>
      <c r="J78" s="54"/>
      <c r="K78" s="46"/>
      <c r="L78" s="156">
        <f>IF(K78=Organisatie!$E$20,1,0)</f>
        <v>0</v>
      </c>
      <c r="M78" s="156">
        <f>IF(K78=Organisatie!$D$21,1,0)</f>
        <v>0</v>
      </c>
      <c r="N78" s="156">
        <f>IF(K78=Organisatie!$D$22,1,0)</f>
        <v>0</v>
      </c>
      <c r="O78" s="156">
        <f>IF(K78=Organisatie!$D$23,1,0)</f>
        <v>0</v>
      </c>
      <c r="P78" s="156">
        <f t="shared" si="34"/>
        <v>0</v>
      </c>
      <c r="Q78" s="157">
        <f t="shared" si="35"/>
        <v>0</v>
      </c>
      <c r="R78" s="152">
        <f t="shared" si="36"/>
        <v>0</v>
      </c>
      <c r="S78" s="127"/>
      <c r="T78" s="153">
        <f t="shared" si="37"/>
        <v>0</v>
      </c>
      <c r="U78" s="154">
        <f t="shared" si="38"/>
        <v>0</v>
      </c>
      <c r="V78" s="155"/>
      <c r="W78" s="50">
        <f t="shared" si="20"/>
        <v>0</v>
      </c>
      <c r="X78" s="50">
        <f t="shared" si="21"/>
        <v>0</v>
      </c>
      <c r="Y78" s="22"/>
      <c r="Z78" s="55">
        <f>COUNTIF(J12:J312,"67")</f>
        <v>0</v>
      </c>
      <c r="AA78" s="49" t="s">
        <v>76</v>
      </c>
      <c r="AB78" s="31"/>
      <c r="AC78" s="50">
        <f t="shared" si="22"/>
        <v>0</v>
      </c>
      <c r="AD78" s="50">
        <f t="shared" si="23"/>
        <v>0</v>
      </c>
      <c r="AE78" s="50">
        <f t="shared" si="24"/>
        <v>0</v>
      </c>
      <c r="AF78" s="50">
        <f t="shared" si="25"/>
        <v>0</v>
      </c>
      <c r="AG78" s="50">
        <f t="shared" si="26"/>
        <v>0</v>
      </c>
      <c r="AH78" s="50">
        <f t="shared" si="27"/>
        <v>0</v>
      </c>
      <c r="AI78" s="50">
        <f t="shared" si="28"/>
        <v>0</v>
      </c>
      <c r="AJ78" s="50">
        <f t="shared" si="29"/>
        <v>0</v>
      </c>
      <c r="AK78" s="51">
        <f t="shared" si="30"/>
        <v>0</v>
      </c>
      <c r="AL78" s="37" t="str">
        <f t="shared" si="31"/>
        <v>Er ontbreken nog enkele gegevens!</v>
      </c>
      <c r="AM78" s="11"/>
      <c r="AN78" s="98">
        <f t="shared" si="32"/>
        <v>0</v>
      </c>
      <c r="AV78" s="20">
        <f t="shared" si="33"/>
        <v>0</v>
      </c>
      <c r="AW78" s="11"/>
    </row>
    <row r="79" spans="1:49" ht="15.75" customHeight="1" x14ac:dyDescent="0.2">
      <c r="A79" s="45">
        <f>SUM($AV$12:AV79)</f>
        <v>0</v>
      </c>
      <c r="B79" s="119"/>
      <c r="C79" s="52"/>
      <c r="D79" s="52"/>
      <c r="E79" s="52"/>
      <c r="F79" s="53"/>
      <c r="G79" s="52"/>
      <c r="H79" s="52"/>
      <c r="I79" s="52"/>
      <c r="J79" s="54"/>
      <c r="K79" s="46"/>
      <c r="L79" s="156">
        <f>IF(K79=Organisatie!$E$20,1,0)</f>
        <v>0</v>
      </c>
      <c r="M79" s="156">
        <f>IF(K79=Organisatie!$D$21,1,0)</f>
        <v>0</v>
      </c>
      <c r="N79" s="156">
        <f>IF(K79=Organisatie!$D$22,1,0)</f>
        <v>0</v>
      </c>
      <c r="O79" s="156">
        <f>IF(K79=Organisatie!$D$23,1,0)</f>
        <v>0</v>
      </c>
      <c r="P79" s="156">
        <f t="shared" si="34"/>
        <v>0</v>
      </c>
      <c r="Q79" s="157">
        <f t="shared" si="35"/>
        <v>0</v>
      </c>
      <c r="R79" s="152">
        <f t="shared" si="36"/>
        <v>0</v>
      </c>
      <c r="S79" s="127"/>
      <c r="T79" s="153">
        <f t="shared" si="37"/>
        <v>0</v>
      </c>
      <c r="U79" s="154">
        <f t="shared" si="38"/>
        <v>0</v>
      </c>
      <c r="V79" s="155"/>
      <c r="W79" s="50">
        <f t="shared" si="20"/>
        <v>0</v>
      </c>
      <c r="X79" s="50">
        <f t="shared" si="21"/>
        <v>0</v>
      </c>
      <c r="Y79" s="22"/>
      <c r="Z79" s="55">
        <f>COUNTIF(J12:J312,"68")</f>
        <v>0</v>
      </c>
      <c r="AA79" s="49" t="s">
        <v>77</v>
      </c>
      <c r="AB79" s="31"/>
      <c r="AC79" s="50">
        <f t="shared" si="22"/>
        <v>0</v>
      </c>
      <c r="AD79" s="50">
        <f t="shared" si="23"/>
        <v>0</v>
      </c>
      <c r="AE79" s="50">
        <f t="shared" si="24"/>
        <v>0</v>
      </c>
      <c r="AF79" s="50">
        <f t="shared" si="25"/>
        <v>0</v>
      </c>
      <c r="AG79" s="50">
        <f t="shared" si="26"/>
        <v>0</v>
      </c>
      <c r="AH79" s="50">
        <f t="shared" si="27"/>
        <v>0</v>
      </c>
      <c r="AI79" s="50">
        <f t="shared" si="28"/>
        <v>0</v>
      </c>
      <c r="AJ79" s="50">
        <f t="shared" si="29"/>
        <v>0</v>
      </c>
      <c r="AK79" s="51">
        <f t="shared" si="30"/>
        <v>0</v>
      </c>
      <c r="AL79" s="37" t="str">
        <f t="shared" si="31"/>
        <v>Er ontbreken nog enkele gegevens!</v>
      </c>
      <c r="AM79" s="11"/>
      <c r="AN79" s="98">
        <f t="shared" si="32"/>
        <v>0</v>
      </c>
      <c r="AV79" s="20">
        <f t="shared" si="33"/>
        <v>0</v>
      </c>
      <c r="AW79" s="11"/>
    </row>
    <row r="80" spans="1:49" ht="15.75" customHeight="1" x14ac:dyDescent="0.2">
      <c r="A80" s="45">
        <f>SUM($AV$12:AV80)</f>
        <v>0</v>
      </c>
      <c r="B80" s="119"/>
      <c r="C80" s="52"/>
      <c r="D80" s="52"/>
      <c r="E80" s="52"/>
      <c r="F80" s="53"/>
      <c r="G80" s="52"/>
      <c r="H80" s="52"/>
      <c r="I80" s="52"/>
      <c r="J80" s="54"/>
      <c r="K80" s="46"/>
      <c r="L80" s="156">
        <f>IF(K80=Organisatie!$E$20,1,0)</f>
        <v>0</v>
      </c>
      <c r="M80" s="156">
        <f>IF(K80=Organisatie!$D$21,1,0)</f>
        <v>0</v>
      </c>
      <c r="N80" s="156">
        <f>IF(K80=Organisatie!$D$22,1,0)</f>
        <v>0</v>
      </c>
      <c r="O80" s="156">
        <f>IF(K80=Organisatie!$D$23,1,0)</f>
        <v>0</v>
      </c>
      <c r="P80" s="156">
        <f t="shared" si="34"/>
        <v>0</v>
      </c>
      <c r="Q80" s="157">
        <f t="shared" si="35"/>
        <v>0</v>
      </c>
      <c r="R80" s="152">
        <f t="shared" si="36"/>
        <v>0</v>
      </c>
      <c r="S80" s="127"/>
      <c r="T80" s="153">
        <f t="shared" si="37"/>
        <v>0</v>
      </c>
      <c r="U80" s="154">
        <f t="shared" si="38"/>
        <v>0</v>
      </c>
      <c r="V80" s="155"/>
      <c r="W80" s="50">
        <f t="shared" si="20"/>
        <v>0</v>
      </c>
      <c r="X80" s="50">
        <f t="shared" si="21"/>
        <v>0</v>
      </c>
      <c r="Y80" s="22"/>
      <c r="Z80" s="55">
        <f>COUNTIF(J12:J312,"69")</f>
        <v>0</v>
      </c>
      <c r="AA80" s="49" t="s">
        <v>78</v>
      </c>
      <c r="AB80" s="31"/>
      <c r="AC80" s="50">
        <f t="shared" si="22"/>
        <v>0</v>
      </c>
      <c r="AD80" s="50">
        <f t="shared" si="23"/>
        <v>0</v>
      </c>
      <c r="AE80" s="50">
        <f t="shared" si="24"/>
        <v>0</v>
      </c>
      <c r="AF80" s="50">
        <f t="shared" si="25"/>
        <v>0</v>
      </c>
      <c r="AG80" s="50">
        <f t="shared" si="26"/>
        <v>0</v>
      </c>
      <c r="AH80" s="50">
        <f t="shared" si="27"/>
        <v>0</v>
      </c>
      <c r="AI80" s="50">
        <f t="shared" si="28"/>
        <v>0</v>
      </c>
      <c r="AJ80" s="50">
        <f t="shared" si="29"/>
        <v>0</v>
      </c>
      <c r="AK80" s="51">
        <f t="shared" si="30"/>
        <v>0</v>
      </c>
      <c r="AL80" s="37" t="str">
        <f t="shared" si="31"/>
        <v>Er ontbreken nog enkele gegevens!</v>
      </c>
      <c r="AM80" s="11"/>
      <c r="AN80" s="98">
        <f t="shared" si="32"/>
        <v>0</v>
      </c>
      <c r="AV80" s="20">
        <f t="shared" si="33"/>
        <v>0</v>
      </c>
      <c r="AW80" s="11"/>
    </row>
    <row r="81" spans="1:49" ht="15.75" customHeight="1" x14ac:dyDescent="0.2">
      <c r="A81" s="45">
        <f>SUM($AV$12:AV81)</f>
        <v>0</v>
      </c>
      <c r="B81" s="119"/>
      <c r="C81" s="52"/>
      <c r="D81" s="52"/>
      <c r="E81" s="52"/>
      <c r="F81" s="53"/>
      <c r="G81" s="52"/>
      <c r="H81" s="52"/>
      <c r="I81" s="52"/>
      <c r="J81" s="54"/>
      <c r="K81" s="46"/>
      <c r="L81" s="156">
        <f>IF(K81=Organisatie!$E$20,1,0)</f>
        <v>0</v>
      </c>
      <c r="M81" s="156">
        <f>IF(K81=Organisatie!$D$21,1,0)</f>
        <v>0</v>
      </c>
      <c r="N81" s="156">
        <f>IF(K81=Organisatie!$D$22,1,0)</f>
        <v>0</v>
      </c>
      <c r="O81" s="156">
        <f>IF(K81=Organisatie!$D$23,1,0)</f>
        <v>0</v>
      </c>
      <c r="P81" s="156">
        <f t="shared" si="34"/>
        <v>0</v>
      </c>
      <c r="Q81" s="157">
        <f t="shared" si="35"/>
        <v>0</v>
      </c>
      <c r="R81" s="152">
        <f t="shared" si="36"/>
        <v>0</v>
      </c>
      <c r="S81" s="127"/>
      <c r="T81" s="153">
        <f t="shared" si="37"/>
        <v>0</v>
      </c>
      <c r="U81" s="154">
        <f t="shared" si="38"/>
        <v>0</v>
      </c>
      <c r="V81" s="155"/>
      <c r="W81" s="50">
        <f t="shared" si="20"/>
        <v>0</v>
      </c>
      <c r="X81" s="50">
        <f t="shared" si="21"/>
        <v>0</v>
      </c>
      <c r="Y81" s="22"/>
      <c r="Z81" s="55">
        <f>COUNTIF(J12:J312,"70")</f>
        <v>0</v>
      </c>
      <c r="AA81" s="49" t="s">
        <v>79</v>
      </c>
      <c r="AB81" s="31"/>
      <c r="AC81" s="50">
        <f t="shared" si="22"/>
        <v>0</v>
      </c>
      <c r="AD81" s="50">
        <f t="shared" si="23"/>
        <v>0</v>
      </c>
      <c r="AE81" s="50">
        <f t="shared" si="24"/>
        <v>0</v>
      </c>
      <c r="AF81" s="50">
        <f t="shared" si="25"/>
        <v>0</v>
      </c>
      <c r="AG81" s="50">
        <f t="shared" si="26"/>
        <v>0</v>
      </c>
      <c r="AH81" s="50">
        <f t="shared" si="27"/>
        <v>0</v>
      </c>
      <c r="AI81" s="50">
        <f t="shared" si="28"/>
        <v>0</v>
      </c>
      <c r="AJ81" s="50">
        <f t="shared" si="29"/>
        <v>0</v>
      </c>
      <c r="AK81" s="51">
        <f t="shared" si="30"/>
        <v>0</v>
      </c>
      <c r="AL81" s="37" t="str">
        <f t="shared" si="31"/>
        <v>Er ontbreken nog enkele gegevens!</v>
      </c>
      <c r="AM81" s="11"/>
      <c r="AN81" s="98">
        <f t="shared" si="32"/>
        <v>0</v>
      </c>
      <c r="AV81" s="20">
        <f t="shared" si="33"/>
        <v>0</v>
      </c>
      <c r="AW81" s="11"/>
    </row>
    <row r="82" spans="1:49" ht="15.75" customHeight="1" x14ac:dyDescent="0.2">
      <c r="A82" s="45">
        <f>SUM($AV$12:AV82)</f>
        <v>0</v>
      </c>
      <c r="B82" s="119"/>
      <c r="C82" s="52"/>
      <c r="D82" s="52"/>
      <c r="E82" s="52"/>
      <c r="F82" s="53"/>
      <c r="G82" s="52"/>
      <c r="H82" s="52"/>
      <c r="I82" s="52"/>
      <c r="J82" s="54"/>
      <c r="K82" s="46"/>
      <c r="L82" s="156">
        <f>IF(K82=Organisatie!$E$20,1,0)</f>
        <v>0</v>
      </c>
      <c r="M82" s="156">
        <f>IF(K82=Organisatie!$D$21,1,0)</f>
        <v>0</v>
      </c>
      <c r="N82" s="156">
        <f>IF(K82=Organisatie!$D$22,1,0)</f>
        <v>0</v>
      </c>
      <c r="O82" s="156">
        <f>IF(K82=Organisatie!$D$23,1,0)</f>
        <v>0</v>
      </c>
      <c r="P82" s="156">
        <f t="shared" si="34"/>
        <v>0</v>
      </c>
      <c r="Q82" s="157">
        <f t="shared" si="35"/>
        <v>0</v>
      </c>
      <c r="R82" s="152">
        <f t="shared" si="36"/>
        <v>0</v>
      </c>
      <c r="S82" s="127"/>
      <c r="T82" s="153">
        <f t="shared" si="37"/>
        <v>0</v>
      </c>
      <c r="U82" s="154">
        <f t="shared" si="38"/>
        <v>0</v>
      </c>
      <c r="V82" s="155"/>
      <c r="W82" s="50">
        <f t="shared" si="20"/>
        <v>0</v>
      </c>
      <c r="X82" s="50">
        <f t="shared" si="21"/>
        <v>0</v>
      </c>
      <c r="Y82" s="22"/>
      <c r="Z82" s="259">
        <f>SUM(Z12:Z81)</f>
        <v>0</v>
      </c>
      <c r="AA82" s="262" t="s">
        <v>83</v>
      </c>
      <c r="AB82" s="31"/>
      <c r="AC82" s="50">
        <f t="shared" si="22"/>
        <v>0</v>
      </c>
      <c r="AD82" s="50">
        <f t="shared" si="23"/>
        <v>0</v>
      </c>
      <c r="AE82" s="50">
        <f t="shared" si="24"/>
        <v>0</v>
      </c>
      <c r="AF82" s="50">
        <f t="shared" si="25"/>
        <v>0</v>
      </c>
      <c r="AG82" s="50">
        <f t="shared" si="26"/>
        <v>0</v>
      </c>
      <c r="AH82" s="50">
        <f t="shared" si="27"/>
        <v>0</v>
      </c>
      <c r="AI82" s="50">
        <f t="shared" si="28"/>
        <v>0</v>
      </c>
      <c r="AJ82" s="50">
        <f t="shared" si="29"/>
        <v>0</v>
      </c>
      <c r="AK82" s="51">
        <f t="shared" si="30"/>
        <v>0</v>
      </c>
      <c r="AL82" s="37" t="str">
        <f t="shared" si="31"/>
        <v>Er ontbreken nog enkele gegevens!</v>
      </c>
      <c r="AM82" s="11"/>
      <c r="AN82" s="98">
        <f t="shared" si="32"/>
        <v>0</v>
      </c>
      <c r="AV82" s="20">
        <f t="shared" si="33"/>
        <v>0</v>
      </c>
      <c r="AW82" s="11"/>
    </row>
    <row r="83" spans="1:49" ht="15.75" customHeight="1" x14ac:dyDescent="0.2">
      <c r="A83" s="45">
        <f>SUM($AV$12:AV83)</f>
        <v>0</v>
      </c>
      <c r="B83" s="119"/>
      <c r="C83" s="52"/>
      <c r="D83" s="52"/>
      <c r="E83" s="52"/>
      <c r="F83" s="53"/>
      <c r="G83" s="52"/>
      <c r="H83" s="52"/>
      <c r="I83" s="52"/>
      <c r="J83" s="54"/>
      <c r="K83" s="46"/>
      <c r="L83" s="156">
        <f>IF(K83=Organisatie!$E$20,1,0)</f>
        <v>0</v>
      </c>
      <c r="M83" s="156">
        <f>IF(K83=Organisatie!$D$21,1,0)</f>
        <v>0</v>
      </c>
      <c r="N83" s="156">
        <f>IF(K83=Organisatie!$D$22,1,0)</f>
        <v>0</v>
      </c>
      <c r="O83" s="156">
        <f>IF(K83=Organisatie!$D$23,1,0)</f>
        <v>0</v>
      </c>
      <c r="P83" s="156">
        <f t="shared" si="34"/>
        <v>0</v>
      </c>
      <c r="Q83" s="157">
        <f t="shared" si="35"/>
        <v>0</v>
      </c>
      <c r="R83" s="152">
        <f t="shared" si="36"/>
        <v>0</v>
      </c>
      <c r="S83" s="127"/>
      <c r="T83" s="153">
        <f t="shared" si="37"/>
        <v>0</v>
      </c>
      <c r="U83" s="154">
        <f t="shared" si="38"/>
        <v>0</v>
      </c>
      <c r="V83" s="155"/>
      <c r="W83" s="50">
        <f t="shared" si="20"/>
        <v>0</v>
      </c>
      <c r="X83" s="50">
        <f t="shared" si="21"/>
        <v>0</v>
      </c>
      <c r="Y83" s="22"/>
      <c r="Z83" s="260"/>
      <c r="AA83" s="263"/>
      <c r="AB83" s="31"/>
      <c r="AC83" s="50">
        <f t="shared" si="22"/>
        <v>0</v>
      </c>
      <c r="AD83" s="50">
        <f t="shared" si="23"/>
        <v>0</v>
      </c>
      <c r="AE83" s="50">
        <f t="shared" si="24"/>
        <v>0</v>
      </c>
      <c r="AF83" s="50">
        <f t="shared" si="25"/>
        <v>0</v>
      </c>
      <c r="AG83" s="50">
        <f t="shared" si="26"/>
        <v>0</v>
      </c>
      <c r="AH83" s="50">
        <f t="shared" si="27"/>
        <v>0</v>
      </c>
      <c r="AI83" s="50">
        <f t="shared" si="28"/>
        <v>0</v>
      </c>
      <c r="AJ83" s="50">
        <f t="shared" si="29"/>
        <v>0</v>
      </c>
      <c r="AK83" s="51">
        <f t="shared" si="30"/>
        <v>0</v>
      </c>
      <c r="AL83" s="37" t="str">
        <f t="shared" si="31"/>
        <v>Er ontbreken nog enkele gegevens!</v>
      </c>
      <c r="AM83" s="11"/>
      <c r="AN83" s="98">
        <f t="shared" si="32"/>
        <v>0</v>
      </c>
      <c r="AV83" s="20">
        <f t="shared" si="33"/>
        <v>0</v>
      </c>
      <c r="AW83" s="11"/>
    </row>
    <row r="84" spans="1:49" ht="15.75" customHeight="1" x14ac:dyDescent="0.2">
      <c r="A84" s="45">
        <f>SUM($AV$12:AV84)</f>
        <v>0</v>
      </c>
      <c r="B84" s="119"/>
      <c r="C84" s="52"/>
      <c r="D84" s="52"/>
      <c r="E84" s="52"/>
      <c r="F84" s="53"/>
      <c r="G84" s="52"/>
      <c r="H84" s="52"/>
      <c r="I84" s="52"/>
      <c r="J84" s="54"/>
      <c r="K84" s="46"/>
      <c r="L84" s="156">
        <f>IF(K84=Organisatie!$E$20,1,0)</f>
        <v>0</v>
      </c>
      <c r="M84" s="156">
        <f>IF(K84=Organisatie!$D$21,1,0)</f>
        <v>0</v>
      </c>
      <c r="N84" s="156">
        <f>IF(K84=Organisatie!$D$22,1,0)</f>
        <v>0</v>
      </c>
      <c r="O84" s="156">
        <f>IF(K84=Organisatie!$D$23,1,0)</f>
        <v>0</v>
      </c>
      <c r="P84" s="156">
        <f t="shared" si="34"/>
        <v>0</v>
      </c>
      <c r="Q84" s="157">
        <f t="shared" si="35"/>
        <v>0</v>
      </c>
      <c r="R84" s="152">
        <f t="shared" si="36"/>
        <v>0</v>
      </c>
      <c r="S84" s="127"/>
      <c r="T84" s="153">
        <f t="shared" si="37"/>
        <v>0</v>
      </c>
      <c r="U84" s="154">
        <f t="shared" si="38"/>
        <v>0</v>
      </c>
      <c r="V84" s="155"/>
      <c r="W84" s="50">
        <f t="shared" si="20"/>
        <v>0</v>
      </c>
      <c r="X84" s="50">
        <f t="shared" si="21"/>
        <v>0</v>
      </c>
      <c r="Y84" s="22"/>
      <c r="Z84" s="261"/>
      <c r="AA84" s="264"/>
      <c r="AB84" s="31"/>
      <c r="AC84" s="50">
        <f t="shared" si="22"/>
        <v>0</v>
      </c>
      <c r="AD84" s="50">
        <f t="shared" si="23"/>
        <v>0</v>
      </c>
      <c r="AE84" s="50">
        <f t="shared" si="24"/>
        <v>0</v>
      </c>
      <c r="AF84" s="50">
        <f t="shared" si="25"/>
        <v>0</v>
      </c>
      <c r="AG84" s="50">
        <f t="shared" si="26"/>
        <v>0</v>
      </c>
      <c r="AH84" s="50">
        <f t="shared" si="27"/>
        <v>0</v>
      </c>
      <c r="AI84" s="50">
        <f t="shared" si="28"/>
        <v>0</v>
      </c>
      <c r="AJ84" s="50">
        <f t="shared" si="29"/>
        <v>0</v>
      </c>
      <c r="AK84" s="51">
        <f t="shared" si="30"/>
        <v>0</v>
      </c>
      <c r="AL84" s="37" t="str">
        <f t="shared" si="31"/>
        <v>Er ontbreken nog enkele gegevens!</v>
      </c>
      <c r="AM84" s="11"/>
      <c r="AN84" s="98">
        <f t="shared" si="32"/>
        <v>0</v>
      </c>
      <c r="AV84" s="20">
        <f t="shared" si="33"/>
        <v>0</v>
      </c>
      <c r="AW84" s="11"/>
    </row>
    <row r="85" spans="1:49" ht="15.75" customHeight="1" x14ac:dyDescent="0.2">
      <c r="A85" s="45">
        <f>SUM($AV$12:AV85)</f>
        <v>0</v>
      </c>
      <c r="B85" s="119"/>
      <c r="C85" s="52"/>
      <c r="D85" s="52"/>
      <c r="E85" s="52"/>
      <c r="F85" s="53"/>
      <c r="G85" s="52"/>
      <c r="H85" s="52"/>
      <c r="I85" s="52"/>
      <c r="J85" s="54"/>
      <c r="K85" s="46"/>
      <c r="L85" s="156">
        <f>IF(K85=Organisatie!$E$20,1,0)</f>
        <v>0</v>
      </c>
      <c r="M85" s="156">
        <f>IF(K85=Organisatie!$D$21,1,0)</f>
        <v>0</v>
      </c>
      <c r="N85" s="156">
        <f>IF(K85=Organisatie!$D$22,1,0)</f>
        <v>0</v>
      </c>
      <c r="O85" s="156">
        <f>IF(K85=Organisatie!$D$23,1,0)</f>
        <v>0</v>
      </c>
      <c r="P85" s="156">
        <f t="shared" si="34"/>
        <v>0</v>
      </c>
      <c r="Q85" s="157">
        <f t="shared" si="35"/>
        <v>0</v>
      </c>
      <c r="R85" s="152">
        <f t="shared" si="36"/>
        <v>0</v>
      </c>
      <c r="S85" s="127"/>
      <c r="T85" s="153">
        <f t="shared" si="37"/>
        <v>0</v>
      </c>
      <c r="U85" s="154">
        <f t="shared" si="38"/>
        <v>0</v>
      </c>
      <c r="V85" s="155"/>
      <c r="W85" s="50">
        <f t="shared" si="20"/>
        <v>0</v>
      </c>
      <c r="X85" s="50">
        <f t="shared" si="21"/>
        <v>0</v>
      </c>
      <c r="Y85" s="22"/>
      <c r="Z85" s="22"/>
      <c r="AA85" s="37"/>
      <c r="AB85" s="31"/>
      <c r="AC85" s="50">
        <f t="shared" si="22"/>
        <v>0</v>
      </c>
      <c r="AD85" s="50">
        <f t="shared" si="23"/>
        <v>0</v>
      </c>
      <c r="AE85" s="50">
        <f t="shared" si="24"/>
        <v>0</v>
      </c>
      <c r="AF85" s="50">
        <f t="shared" si="25"/>
        <v>0</v>
      </c>
      <c r="AG85" s="50">
        <f t="shared" si="26"/>
        <v>0</v>
      </c>
      <c r="AH85" s="50">
        <f t="shared" si="27"/>
        <v>0</v>
      </c>
      <c r="AI85" s="50">
        <f t="shared" si="28"/>
        <v>0</v>
      </c>
      <c r="AJ85" s="50">
        <f t="shared" si="29"/>
        <v>0</v>
      </c>
      <c r="AK85" s="51">
        <f t="shared" si="30"/>
        <v>0</v>
      </c>
      <c r="AL85" s="37" t="str">
        <f t="shared" si="31"/>
        <v>Er ontbreken nog enkele gegevens!</v>
      </c>
      <c r="AM85" s="11"/>
      <c r="AN85" s="98">
        <f t="shared" si="32"/>
        <v>0</v>
      </c>
      <c r="AV85" s="20">
        <f t="shared" si="33"/>
        <v>0</v>
      </c>
      <c r="AW85" s="11"/>
    </row>
    <row r="86" spans="1:49" ht="15.75" customHeight="1" x14ac:dyDescent="0.2">
      <c r="A86" s="45">
        <f>SUM($AV$12:AV86)</f>
        <v>0</v>
      </c>
      <c r="B86" s="119"/>
      <c r="C86" s="52"/>
      <c r="D86" s="52"/>
      <c r="E86" s="52"/>
      <c r="F86" s="53"/>
      <c r="G86" s="52"/>
      <c r="H86" s="52"/>
      <c r="I86" s="52"/>
      <c r="J86" s="54"/>
      <c r="K86" s="46"/>
      <c r="L86" s="156">
        <f>IF(K86=Organisatie!$E$20,1,0)</f>
        <v>0</v>
      </c>
      <c r="M86" s="156">
        <f>IF(K86=Organisatie!$D$21,1,0)</f>
        <v>0</v>
      </c>
      <c r="N86" s="156">
        <f>IF(K86=Organisatie!$D$22,1,0)</f>
        <v>0</v>
      </c>
      <c r="O86" s="156">
        <f>IF(K86=Organisatie!$D$23,1,0)</f>
        <v>0</v>
      </c>
      <c r="P86" s="156">
        <f t="shared" si="34"/>
        <v>0</v>
      </c>
      <c r="Q86" s="157">
        <f t="shared" si="35"/>
        <v>0</v>
      </c>
      <c r="R86" s="152">
        <f t="shared" si="36"/>
        <v>0</v>
      </c>
      <c r="S86" s="127"/>
      <c r="T86" s="153">
        <f t="shared" si="37"/>
        <v>0</v>
      </c>
      <c r="U86" s="154">
        <f t="shared" si="38"/>
        <v>0</v>
      </c>
      <c r="V86" s="155"/>
      <c r="W86" s="50">
        <f t="shared" si="20"/>
        <v>0</v>
      </c>
      <c r="X86" s="50">
        <f t="shared" si="21"/>
        <v>0</v>
      </c>
      <c r="Y86" s="22"/>
      <c r="Z86" s="22"/>
      <c r="AA86" s="37"/>
      <c r="AB86" s="31"/>
      <c r="AC86" s="50">
        <f t="shared" si="22"/>
        <v>0</v>
      </c>
      <c r="AD86" s="50">
        <f t="shared" si="23"/>
        <v>0</v>
      </c>
      <c r="AE86" s="50">
        <f t="shared" si="24"/>
        <v>0</v>
      </c>
      <c r="AF86" s="50">
        <f t="shared" si="25"/>
        <v>0</v>
      </c>
      <c r="AG86" s="50">
        <f t="shared" si="26"/>
        <v>0</v>
      </c>
      <c r="AH86" s="50">
        <f t="shared" si="27"/>
        <v>0</v>
      </c>
      <c r="AI86" s="50">
        <f t="shared" si="28"/>
        <v>0</v>
      </c>
      <c r="AJ86" s="50">
        <f t="shared" si="29"/>
        <v>0</v>
      </c>
      <c r="AK86" s="51">
        <f t="shared" si="30"/>
        <v>0</v>
      </c>
      <c r="AL86" s="37" t="str">
        <f t="shared" si="31"/>
        <v>Er ontbreken nog enkele gegevens!</v>
      </c>
      <c r="AM86" s="11"/>
      <c r="AN86" s="98">
        <f t="shared" si="32"/>
        <v>0</v>
      </c>
      <c r="AV86" s="20">
        <f t="shared" si="33"/>
        <v>0</v>
      </c>
      <c r="AW86" s="11"/>
    </row>
    <row r="87" spans="1:49" ht="15.75" customHeight="1" x14ac:dyDescent="0.2">
      <c r="A87" s="45">
        <f>SUM($AV$12:AV87)</f>
        <v>0</v>
      </c>
      <c r="B87" s="119"/>
      <c r="C87" s="52"/>
      <c r="D87" s="52"/>
      <c r="E87" s="52"/>
      <c r="F87" s="53"/>
      <c r="G87" s="52"/>
      <c r="H87" s="52"/>
      <c r="I87" s="52"/>
      <c r="J87" s="54"/>
      <c r="K87" s="46"/>
      <c r="L87" s="156">
        <f>IF(K87=Organisatie!$E$20,1,0)</f>
        <v>0</v>
      </c>
      <c r="M87" s="156">
        <f>IF(K87=Organisatie!$D$21,1,0)</f>
        <v>0</v>
      </c>
      <c r="N87" s="156">
        <f>IF(K87=Organisatie!$D$22,1,0)</f>
        <v>0</v>
      </c>
      <c r="O87" s="156">
        <f>IF(K87=Organisatie!$D$23,1,0)</f>
        <v>0</v>
      </c>
      <c r="P87" s="156">
        <f t="shared" si="34"/>
        <v>0</v>
      </c>
      <c r="Q87" s="157">
        <f t="shared" si="35"/>
        <v>0</v>
      </c>
      <c r="R87" s="152">
        <f t="shared" si="36"/>
        <v>0</v>
      </c>
      <c r="S87" s="127"/>
      <c r="T87" s="153">
        <f t="shared" si="37"/>
        <v>0</v>
      </c>
      <c r="U87" s="154">
        <f t="shared" si="38"/>
        <v>0</v>
      </c>
      <c r="V87" s="155"/>
      <c r="W87" s="50">
        <f t="shared" si="20"/>
        <v>0</v>
      </c>
      <c r="X87" s="50">
        <f t="shared" si="21"/>
        <v>0</v>
      </c>
      <c r="Y87" s="22"/>
      <c r="Z87" s="22"/>
      <c r="AA87" s="37"/>
      <c r="AB87" s="31"/>
      <c r="AC87" s="50">
        <f t="shared" si="22"/>
        <v>0</v>
      </c>
      <c r="AD87" s="50">
        <f t="shared" si="23"/>
        <v>0</v>
      </c>
      <c r="AE87" s="50">
        <f t="shared" si="24"/>
        <v>0</v>
      </c>
      <c r="AF87" s="50">
        <f t="shared" si="25"/>
        <v>0</v>
      </c>
      <c r="AG87" s="50">
        <f t="shared" si="26"/>
        <v>0</v>
      </c>
      <c r="AH87" s="50">
        <f t="shared" si="27"/>
        <v>0</v>
      </c>
      <c r="AI87" s="50">
        <f t="shared" si="28"/>
        <v>0</v>
      </c>
      <c r="AJ87" s="50">
        <f t="shared" si="29"/>
        <v>0</v>
      </c>
      <c r="AK87" s="51">
        <f t="shared" si="30"/>
        <v>0</v>
      </c>
      <c r="AL87" s="37" t="str">
        <f t="shared" si="31"/>
        <v>Er ontbreken nog enkele gegevens!</v>
      </c>
      <c r="AM87" s="11"/>
      <c r="AN87" s="98">
        <f t="shared" si="32"/>
        <v>0</v>
      </c>
      <c r="AV87" s="20">
        <f t="shared" si="33"/>
        <v>0</v>
      </c>
      <c r="AW87" s="11"/>
    </row>
    <row r="88" spans="1:49" ht="15.75" customHeight="1" x14ac:dyDescent="0.2">
      <c r="A88" s="45">
        <f>SUM($AV$12:AV88)</f>
        <v>0</v>
      </c>
      <c r="B88" s="119"/>
      <c r="C88" s="52"/>
      <c r="D88" s="52"/>
      <c r="E88" s="52"/>
      <c r="F88" s="53"/>
      <c r="G88" s="52"/>
      <c r="H88" s="52"/>
      <c r="I88" s="52"/>
      <c r="J88" s="54"/>
      <c r="K88" s="46"/>
      <c r="L88" s="156">
        <f>IF(K88=Organisatie!$E$20,1,0)</f>
        <v>0</v>
      </c>
      <c r="M88" s="156">
        <f>IF(K88=Organisatie!$D$21,1,0)</f>
        <v>0</v>
      </c>
      <c r="N88" s="156">
        <f>IF(K88=Organisatie!$D$22,1,0)</f>
        <v>0</v>
      </c>
      <c r="O88" s="156">
        <f>IF(K88=Organisatie!$D$23,1,0)</f>
        <v>0</v>
      </c>
      <c r="P88" s="156">
        <f t="shared" si="34"/>
        <v>0</v>
      </c>
      <c r="Q88" s="157">
        <f t="shared" si="35"/>
        <v>0</v>
      </c>
      <c r="R88" s="152">
        <f t="shared" si="36"/>
        <v>0</v>
      </c>
      <c r="S88" s="127"/>
      <c r="T88" s="153">
        <f t="shared" si="37"/>
        <v>0</v>
      </c>
      <c r="U88" s="154">
        <f t="shared" si="38"/>
        <v>0</v>
      </c>
      <c r="V88" s="155"/>
      <c r="W88" s="50">
        <f t="shared" si="20"/>
        <v>0</v>
      </c>
      <c r="X88" s="50">
        <f t="shared" si="21"/>
        <v>0</v>
      </c>
      <c r="Y88" s="31"/>
      <c r="Z88" s="22"/>
      <c r="AA88" s="37"/>
      <c r="AB88" s="31"/>
      <c r="AC88" s="50">
        <f t="shared" si="22"/>
        <v>0</v>
      </c>
      <c r="AD88" s="50">
        <f t="shared" si="23"/>
        <v>0</v>
      </c>
      <c r="AE88" s="50">
        <f t="shared" si="24"/>
        <v>0</v>
      </c>
      <c r="AF88" s="50">
        <f t="shared" si="25"/>
        <v>0</v>
      </c>
      <c r="AG88" s="50">
        <f t="shared" si="26"/>
        <v>0</v>
      </c>
      <c r="AH88" s="50">
        <f t="shared" si="27"/>
        <v>0</v>
      </c>
      <c r="AI88" s="50">
        <f t="shared" si="28"/>
        <v>0</v>
      </c>
      <c r="AJ88" s="50">
        <f t="shared" si="29"/>
        <v>0</v>
      </c>
      <c r="AK88" s="51">
        <f t="shared" si="30"/>
        <v>0</v>
      </c>
      <c r="AL88" s="37" t="str">
        <f t="shared" si="31"/>
        <v>Er ontbreken nog enkele gegevens!</v>
      </c>
      <c r="AM88" s="11"/>
      <c r="AN88" s="98">
        <f t="shared" si="32"/>
        <v>0</v>
      </c>
      <c r="AV88" s="20">
        <f t="shared" si="33"/>
        <v>0</v>
      </c>
      <c r="AW88" s="11"/>
    </row>
    <row r="89" spans="1:49" ht="15.75" customHeight="1" x14ac:dyDescent="0.2">
      <c r="A89" s="45">
        <f>SUM($AV$12:AV89)</f>
        <v>0</v>
      </c>
      <c r="B89" s="119"/>
      <c r="C89" s="52"/>
      <c r="D89" s="52"/>
      <c r="E89" s="52"/>
      <c r="F89" s="53"/>
      <c r="G89" s="52"/>
      <c r="H89" s="52"/>
      <c r="I89" s="52"/>
      <c r="J89" s="54"/>
      <c r="K89" s="46"/>
      <c r="L89" s="156">
        <f>IF(K89=Organisatie!$E$20,1,0)</f>
        <v>0</v>
      </c>
      <c r="M89" s="156">
        <f>IF(K89=Organisatie!$D$21,1,0)</f>
        <v>0</v>
      </c>
      <c r="N89" s="156">
        <f>IF(K89=Organisatie!$D$22,1,0)</f>
        <v>0</v>
      </c>
      <c r="O89" s="156">
        <f>IF(K89=Organisatie!$D$23,1,0)</f>
        <v>0</v>
      </c>
      <c r="P89" s="156">
        <f t="shared" si="34"/>
        <v>0</v>
      </c>
      <c r="Q89" s="157">
        <f t="shared" si="35"/>
        <v>0</v>
      </c>
      <c r="R89" s="152">
        <f t="shared" si="36"/>
        <v>0</v>
      </c>
      <c r="S89" s="127"/>
      <c r="T89" s="153">
        <f t="shared" si="37"/>
        <v>0</v>
      </c>
      <c r="U89" s="154">
        <f t="shared" si="38"/>
        <v>0</v>
      </c>
      <c r="V89" s="155"/>
      <c r="W89" s="50">
        <f t="shared" si="20"/>
        <v>0</v>
      </c>
      <c r="X89" s="50">
        <f t="shared" si="21"/>
        <v>0</v>
      </c>
      <c r="Y89" s="31"/>
      <c r="Z89" s="22"/>
      <c r="AA89" s="37"/>
      <c r="AB89" s="31"/>
      <c r="AC89" s="50">
        <f t="shared" si="22"/>
        <v>0</v>
      </c>
      <c r="AD89" s="50">
        <f t="shared" si="23"/>
        <v>0</v>
      </c>
      <c r="AE89" s="50">
        <f t="shared" si="24"/>
        <v>0</v>
      </c>
      <c r="AF89" s="50">
        <f t="shared" si="25"/>
        <v>0</v>
      </c>
      <c r="AG89" s="50">
        <f t="shared" si="26"/>
        <v>0</v>
      </c>
      <c r="AH89" s="50">
        <f t="shared" si="27"/>
        <v>0</v>
      </c>
      <c r="AI89" s="50">
        <f t="shared" si="28"/>
        <v>0</v>
      </c>
      <c r="AJ89" s="50">
        <f t="shared" si="29"/>
        <v>0</v>
      </c>
      <c r="AK89" s="51">
        <f t="shared" si="30"/>
        <v>0</v>
      </c>
      <c r="AL89" s="37" t="str">
        <f t="shared" si="31"/>
        <v>Er ontbreken nog enkele gegevens!</v>
      </c>
      <c r="AM89" s="11"/>
      <c r="AN89" s="98">
        <f t="shared" si="32"/>
        <v>0</v>
      </c>
      <c r="AV89" s="20">
        <f t="shared" si="33"/>
        <v>0</v>
      </c>
      <c r="AW89" s="11"/>
    </row>
    <row r="90" spans="1:49" ht="15.75" customHeight="1" x14ac:dyDescent="0.2">
      <c r="A90" s="45">
        <f>SUM($AV$12:AV90)</f>
        <v>0</v>
      </c>
      <c r="B90" s="119"/>
      <c r="C90" s="52"/>
      <c r="D90" s="52"/>
      <c r="E90" s="52"/>
      <c r="F90" s="53"/>
      <c r="G90" s="52"/>
      <c r="H90" s="52"/>
      <c r="I90" s="52"/>
      <c r="J90" s="54"/>
      <c r="K90" s="46"/>
      <c r="L90" s="156">
        <f>IF(K90=Organisatie!$E$20,1,0)</f>
        <v>0</v>
      </c>
      <c r="M90" s="156">
        <f>IF(K90=Organisatie!$D$21,1,0)</f>
        <v>0</v>
      </c>
      <c r="N90" s="156">
        <f>IF(K90=Organisatie!$D$22,1,0)</f>
        <v>0</v>
      </c>
      <c r="O90" s="156">
        <f>IF(K90=Organisatie!$D$23,1,0)</f>
        <v>0</v>
      </c>
      <c r="P90" s="156">
        <f t="shared" si="34"/>
        <v>0</v>
      </c>
      <c r="Q90" s="157">
        <f t="shared" si="35"/>
        <v>0</v>
      </c>
      <c r="R90" s="152">
        <f t="shared" si="36"/>
        <v>0</v>
      </c>
      <c r="S90" s="127"/>
      <c r="T90" s="153">
        <f t="shared" si="37"/>
        <v>0</v>
      </c>
      <c r="U90" s="154">
        <f t="shared" si="38"/>
        <v>0</v>
      </c>
      <c r="V90" s="155"/>
      <c r="W90" s="50">
        <f t="shared" si="20"/>
        <v>0</v>
      </c>
      <c r="X90" s="50">
        <f t="shared" si="21"/>
        <v>0</v>
      </c>
      <c r="Y90" s="31"/>
      <c r="Z90" s="22"/>
      <c r="AA90" s="37"/>
      <c r="AB90" s="31"/>
      <c r="AC90" s="50">
        <f t="shared" si="22"/>
        <v>0</v>
      </c>
      <c r="AD90" s="50">
        <f t="shared" si="23"/>
        <v>0</v>
      </c>
      <c r="AE90" s="50">
        <f t="shared" si="24"/>
        <v>0</v>
      </c>
      <c r="AF90" s="50">
        <f t="shared" si="25"/>
        <v>0</v>
      </c>
      <c r="AG90" s="50">
        <f t="shared" si="26"/>
        <v>0</v>
      </c>
      <c r="AH90" s="50">
        <f t="shared" si="27"/>
        <v>0</v>
      </c>
      <c r="AI90" s="50">
        <f t="shared" si="28"/>
        <v>0</v>
      </c>
      <c r="AJ90" s="50">
        <f t="shared" si="29"/>
        <v>0</v>
      </c>
      <c r="AK90" s="51">
        <f t="shared" si="30"/>
        <v>0</v>
      </c>
      <c r="AL90" s="37" t="str">
        <f t="shared" si="31"/>
        <v>Er ontbreken nog enkele gegevens!</v>
      </c>
      <c r="AM90" s="11"/>
      <c r="AN90" s="98">
        <f t="shared" si="32"/>
        <v>0</v>
      </c>
      <c r="AV90" s="20">
        <f t="shared" si="33"/>
        <v>0</v>
      </c>
      <c r="AW90" s="11"/>
    </row>
    <row r="91" spans="1:49" ht="15.75" customHeight="1" x14ac:dyDescent="0.2">
      <c r="A91" s="45">
        <f>SUM($AV$12:AV91)</f>
        <v>0</v>
      </c>
      <c r="B91" s="119"/>
      <c r="C91" s="52"/>
      <c r="D91" s="52"/>
      <c r="E91" s="52"/>
      <c r="F91" s="53"/>
      <c r="G91" s="52"/>
      <c r="H91" s="52"/>
      <c r="I91" s="52"/>
      <c r="J91" s="54"/>
      <c r="K91" s="46"/>
      <c r="L91" s="156">
        <f>IF(K91=Organisatie!$E$20,1,0)</f>
        <v>0</v>
      </c>
      <c r="M91" s="156">
        <f>IF(K91=Organisatie!$D$21,1,0)</f>
        <v>0</v>
      </c>
      <c r="N91" s="156">
        <f>IF(K91=Organisatie!$D$22,1,0)</f>
        <v>0</v>
      </c>
      <c r="O91" s="156">
        <f>IF(K91=Organisatie!$D$23,1,0)</f>
        <v>0</v>
      </c>
      <c r="P91" s="156">
        <f t="shared" si="34"/>
        <v>0</v>
      </c>
      <c r="Q91" s="157">
        <f t="shared" si="35"/>
        <v>0</v>
      </c>
      <c r="R91" s="152">
        <f t="shared" si="36"/>
        <v>0</v>
      </c>
      <c r="S91" s="127"/>
      <c r="T91" s="153">
        <f t="shared" si="37"/>
        <v>0</v>
      </c>
      <c r="U91" s="154">
        <f t="shared" si="38"/>
        <v>0</v>
      </c>
      <c r="V91" s="155"/>
      <c r="W91" s="50">
        <f t="shared" si="20"/>
        <v>0</v>
      </c>
      <c r="X91" s="50">
        <f t="shared" si="21"/>
        <v>0</v>
      </c>
      <c r="Y91" s="31"/>
      <c r="Z91" s="22"/>
      <c r="AA91" s="37"/>
      <c r="AB91" s="31"/>
      <c r="AC91" s="50">
        <f t="shared" si="22"/>
        <v>0</v>
      </c>
      <c r="AD91" s="50">
        <f t="shared" si="23"/>
        <v>0</v>
      </c>
      <c r="AE91" s="50">
        <f t="shared" si="24"/>
        <v>0</v>
      </c>
      <c r="AF91" s="50">
        <f t="shared" si="25"/>
        <v>0</v>
      </c>
      <c r="AG91" s="50">
        <f t="shared" si="26"/>
        <v>0</v>
      </c>
      <c r="AH91" s="50">
        <f t="shared" si="27"/>
        <v>0</v>
      </c>
      <c r="AI91" s="50">
        <f t="shared" si="28"/>
        <v>0</v>
      </c>
      <c r="AJ91" s="50">
        <f t="shared" si="29"/>
        <v>0</v>
      </c>
      <c r="AK91" s="51">
        <f t="shared" si="30"/>
        <v>0</v>
      </c>
      <c r="AL91" s="37" t="str">
        <f t="shared" si="31"/>
        <v>Er ontbreken nog enkele gegevens!</v>
      </c>
      <c r="AM91" s="11"/>
      <c r="AN91" s="98">
        <f t="shared" si="32"/>
        <v>0</v>
      </c>
      <c r="AV91" s="20">
        <f t="shared" si="33"/>
        <v>0</v>
      </c>
      <c r="AW91" s="11"/>
    </row>
    <row r="92" spans="1:49" ht="15.75" customHeight="1" x14ac:dyDescent="0.2">
      <c r="A92" s="45">
        <f>SUM($AV$12:AV92)</f>
        <v>0</v>
      </c>
      <c r="B92" s="119"/>
      <c r="C92" s="52"/>
      <c r="D92" s="52"/>
      <c r="E92" s="52"/>
      <c r="F92" s="53"/>
      <c r="G92" s="52"/>
      <c r="H92" s="52"/>
      <c r="I92" s="52"/>
      <c r="J92" s="54"/>
      <c r="K92" s="46"/>
      <c r="L92" s="156">
        <f>IF(K92=Organisatie!$E$20,1,0)</f>
        <v>0</v>
      </c>
      <c r="M92" s="156">
        <f>IF(K92=Organisatie!$D$21,1,0)</f>
        <v>0</v>
      </c>
      <c r="N92" s="156">
        <f>IF(K92=Organisatie!$D$22,1,0)</f>
        <v>0</v>
      </c>
      <c r="O92" s="156">
        <f>IF(K92=Organisatie!$D$23,1,0)</f>
        <v>0</v>
      </c>
      <c r="P92" s="156">
        <f t="shared" si="34"/>
        <v>0</v>
      </c>
      <c r="Q92" s="157">
        <f t="shared" si="35"/>
        <v>0</v>
      </c>
      <c r="R92" s="152">
        <f t="shared" si="36"/>
        <v>0</v>
      </c>
      <c r="S92" s="127"/>
      <c r="T92" s="153">
        <f t="shared" si="37"/>
        <v>0</v>
      </c>
      <c r="U92" s="154">
        <f t="shared" si="38"/>
        <v>0</v>
      </c>
      <c r="V92" s="155"/>
      <c r="W92" s="50">
        <f t="shared" si="20"/>
        <v>0</v>
      </c>
      <c r="X92" s="50">
        <f t="shared" si="21"/>
        <v>0</v>
      </c>
      <c r="Y92" s="31"/>
      <c r="Z92" s="22"/>
      <c r="AA92" s="37"/>
      <c r="AB92" s="31"/>
      <c r="AC92" s="50">
        <f t="shared" si="22"/>
        <v>0</v>
      </c>
      <c r="AD92" s="50">
        <f t="shared" si="23"/>
        <v>0</v>
      </c>
      <c r="AE92" s="50">
        <f t="shared" si="24"/>
        <v>0</v>
      </c>
      <c r="AF92" s="50">
        <f t="shared" si="25"/>
        <v>0</v>
      </c>
      <c r="AG92" s="50">
        <f t="shared" si="26"/>
        <v>0</v>
      </c>
      <c r="AH92" s="50">
        <f t="shared" si="27"/>
        <v>0</v>
      </c>
      <c r="AI92" s="50">
        <f t="shared" si="28"/>
        <v>0</v>
      </c>
      <c r="AJ92" s="50">
        <f t="shared" si="29"/>
        <v>0</v>
      </c>
      <c r="AK92" s="51">
        <f t="shared" si="30"/>
        <v>0</v>
      </c>
      <c r="AL92" s="37" t="str">
        <f t="shared" si="31"/>
        <v>Er ontbreken nog enkele gegevens!</v>
      </c>
      <c r="AM92" s="11"/>
      <c r="AN92" s="98">
        <f t="shared" si="32"/>
        <v>0</v>
      </c>
      <c r="AV92" s="20">
        <f t="shared" si="33"/>
        <v>0</v>
      </c>
      <c r="AW92" s="11"/>
    </row>
    <row r="93" spans="1:49" ht="15.75" customHeight="1" x14ac:dyDescent="0.2">
      <c r="A93" s="45">
        <f>SUM($AV$12:AV93)</f>
        <v>0</v>
      </c>
      <c r="B93" s="119"/>
      <c r="C93" s="52"/>
      <c r="D93" s="52"/>
      <c r="E93" s="52"/>
      <c r="F93" s="53"/>
      <c r="G93" s="52"/>
      <c r="H93" s="52"/>
      <c r="I93" s="52"/>
      <c r="J93" s="54"/>
      <c r="K93" s="46"/>
      <c r="L93" s="156">
        <f>IF(K93=Organisatie!$E$20,1,0)</f>
        <v>0</v>
      </c>
      <c r="M93" s="156">
        <f>IF(K93=Organisatie!$D$21,1,0)</f>
        <v>0</v>
      </c>
      <c r="N93" s="156">
        <f>IF(K93=Organisatie!$D$22,1,0)</f>
        <v>0</v>
      </c>
      <c r="O93" s="156">
        <f>IF(K93=Organisatie!$D$23,1,0)</f>
        <v>0</v>
      </c>
      <c r="P93" s="156">
        <f t="shared" si="34"/>
        <v>0</v>
      </c>
      <c r="Q93" s="157">
        <f t="shared" si="35"/>
        <v>0</v>
      </c>
      <c r="R93" s="152">
        <f t="shared" si="36"/>
        <v>0</v>
      </c>
      <c r="S93" s="127"/>
      <c r="T93" s="153">
        <f t="shared" si="37"/>
        <v>0</v>
      </c>
      <c r="U93" s="154">
        <f t="shared" si="38"/>
        <v>0</v>
      </c>
      <c r="V93" s="155"/>
      <c r="W93" s="50">
        <f t="shared" si="20"/>
        <v>0</v>
      </c>
      <c r="X93" s="50">
        <f t="shared" si="21"/>
        <v>0</v>
      </c>
      <c r="Y93" s="31"/>
      <c r="Z93" s="22"/>
      <c r="AA93" s="37"/>
      <c r="AB93" s="31"/>
      <c r="AC93" s="50">
        <f t="shared" si="22"/>
        <v>0</v>
      </c>
      <c r="AD93" s="50">
        <f t="shared" si="23"/>
        <v>0</v>
      </c>
      <c r="AE93" s="50">
        <f t="shared" si="24"/>
        <v>0</v>
      </c>
      <c r="AF93" s="50">
        <f t="shared" si="25"/>
        <v>0</v>
      </c>
      <c r="AG93" s="50">
        <f t="shared" si="26"/>
        <v>0</v>
      </c>
      <c r="AH93" s="50">
        <f t="shared" si="27"/>
        <v>0</v>
      </c>
      <c r="AI93" s="50">
        <f t="shared" si="28"/>
        <v>0</v>
      </c>
      <c r="AJ93" s="50">
        <f t="shared" si="29"/>
        <v>0</v>
      </c>
      <c r="AK93" s="51">
        <f t="shared" si="30"/>
        <v>0</v>
      </c>
      <c r="AL93" s="37" t="str">
        <f t="shared" si="31"/>
        <v>Er ontbreken nog enkele gegevens!</v>
      </c>
      <c r="AM93" s="11"/>
      <c r="AN93" s="98">
        <f t="shared" si="32"/>
        <v>0</v>
      </c>
      <c r="AV93" s="20">
        <f t="shared" si="33"/>
        <v>0</v>
      </c>
      <c r="AW93" s="11"/>
    </row>
    <row r="94" spans="1:49" ht="15.75" customHeight="1" x14ac:dyDescent="0.2">
      <c r="A94" s="45">
        <f>SUM($AV$12:AV94)</f>
        <v>0</v>
      </c>
      <c r="B94" s="119"/>
      <c r="C94" s="52"/>
      <c r="D94" s="52"/>
      <c r="E94" s="52"/>
      <c r="F94" s="53"/>
      <c r="G94" s="52"/>
      <c r="H94" s="52"/>
      <c r="I94" s="52"/>
      <c r="J94" s="54"/>
      <c r="K94" s="46"/>
      <c r="L94" s="156">
        <f>IF(K94=Organisatie!$E$20,1,0)</f>
        <v>0</v>
      </c>
      <c r="M94" s="156">
        <f>IF(K94=Organisatie!$D$21,1,0)</f>
        <v>0</v>
      </c>
      <c r="N94" s="156">
        <f>IF(K94=Organisatie!$D$22,1,0)</f>
        <v>0</v>
      </c>
      <c r="O94" s="156">
        <f>IF(K94=Organisatie!$D$23,1,0)</f>
        <v>0</v>
      </c>
      <c r="P94" s="156">
        <f t="shared" si="34"/>
        <v>0</v>
      </c>
      <c r="Q94" s="157">
        <f t="shared" si="35"/>
        <v>0</v>
      </c>
      <c r="R94" s="152">
        <f t="shared" si="36"/>
        <v>0</v>
      </c>
      <c r="S94" s="127"/>
      <c r="T94" s="153">
        <f t="shared" si="37"/>
        <v>0</v>
      </c>
      <c r="U94" s="154">
        <f t="shared" si="38"/>
        <v>0</v>
      </c>
      <c r="V94" s="155"/>
      <c r="W94" s="50">
        <f t="shared" si="20"/>
        <v>0</v>
      </c>
      <c r="X94" s="50">
        <f t="shared" si="21"/>
        <v>0</v>
      </c>
      <c r="Y94" s="31"/>
      <c r="Z94" s="22"/>
      <c r="AA94" s="37"/>
      <c r="AB94" s="31"/>
      <c r="AC94" s="50">
        <f t="shared" si="22"/>
        <v>0</v>
      </c>
      <c r="AD94" s="50">
        <f t="shared" si="23"/>
        <v>0</v>
      </c>
      <c r="AE94" s="50">
        <f t="shared" si="24"/>
        <v>0</v>
      </c>
      <c r="AF94" s="50">
        <f t="shared" si="25"/>
        <v>0</v>
      </c>
      <c r="AG94" s="50">
        <f t="shared" si="26"/>
        <v>0</v>
      </c>
      <c r="AH94" s="50">
        <f t="shared" si="27"/>
        <v>0</v>
      </c>
      <c r="AI94" s="50">
        <f t="shared" si="28"/>
        <v>0</v>
      </c>
      <c r="AJ94" s="50">
        <f t="shared" si="29"/>
        <v>0</v>
      </c>
      <c r="AK94" s="51">
        <f t="shared" si="30"/>
        <v>0</v>
      </c>
      <c r="AL94" s="37" t="str">
        <f t="shared" si="31"/>
        <v>Er ontbreken nog enkele gegevens!</v>
      </c>
      <c r="AM94" s="11"/>
      <c r="AN94" s="98">
        <f t="shared" si="32"/>
        <v>0</v>
      </c>
      <c r="AV94" s="20">
        <f t="shared" si="33"/>
        <v>0</v>
      </c>
      <c r="AW94" s="11"/>
    </row>
    <row r="95" spans="1:49" ht="15.75" customHeight="1" x14ac:dyDescent="0.2">
      <c r="A95" s="45">
        <f>SUM($AV$12:AV95)</f>
        <v>0</v>
      </c>
      <c r="B95" s="119"/>
      <c r="C95" s="52"/>
      <c r="D95" s="52"/>
      <c r="E95" s="52"/>
      <c r="F95" s="53"/>
      <c r="G95" s="52"/>
      <c r="H95" s="52"/>
      <c r="I95" s="52"/>
      <c r="J95" s="54"/>
      <c r="K95" s="46"/>
      <c r="L95" s="156">
        <f>IF(K95=Organisatie!$E$20,1,0)</f>
        <v>0</v>
      </c>
      <c r="M95" s="156">
        <f>IF(K95=Organisatie!$D$21,1,0)</f>
        <v>0</v>
      </c>
      <c r="N95" s="156">
        <f>IF(K95=Organisatie!$D$22,1,0)</f>
        <v>0</v>
      </c>
      <c r="O95" s="156">
        <f>IF(K95=Organisatie!$D$23,1,0)</f>
        <v>0</v>
      </c>
      <c r="P95" s="156">
        <f t="shared" si="34"/>
        <v>0</v>
      </c>
      <c r="Q95" s="157">
        <f t="shared" si="35"/>
        <v>0</v>
      </c>
      <c r="R95" s="152">
        <f t="shared" si="36"/>
        <v>0</v>
      </c>
      <c r="S95" s="127"/>
      <c r="T95" s="153">
        <f t="shared" si="37"/>
        <v>0</v>
      </c>
      <c r="U95" s="154">
        <f t="shared" si="38"/>
        <v>0</v>
      </c>
      <c r="V95" s="155"/>
      <c r="W95" s="50">
        <f t="shared" si="20"/>
        <v>0</v>
      </c>
      <c r="X95" s="50">
        <f t="shared" si="21"/>
        <v>0</v>
      </c>
      <c r="Y95" s="31"/>
      <c r="Z95" s="22"/>
      <c r="AA95" s="37"/>
      <c r="AB95" s="31"/>
      <c r="AC95" s="50">
        <f t="shared" si="22"/>
        <v>0</v>
      </c>
      <c r="AD95" s="50">
        <f t="shared" si="23"/>
        <v>0</v>
      </c>
      <c r="AE95" s="50">
        <f t="shared" si="24"/>
        <v>0</v>
      </c>
      <c r="AF95" s="50">
        <f t="shared" si="25"/>
        <v>0</v>
      </c>
      <c r="AG95" s="50">
        <f t="shared" si="26"/>
        <v>0</v>
      </c>
      <c r="AH95" s="50">
        <f t="shared" si="27"/>
        <v>0</v>
      </c>
      <c r="AI95" s="50">
        <f t="shared" si="28"/>
        <v>0</v>
      </c>
      <c r="AJ95" s="50">
        <f t="shared" si="29"/>
        <v>0</v>
      </c>
      <c r="AK95" s="51">
        <f t="shared" si="30"/>
        <v>0</v>
      </c>
      <c r="AL95" s="37" t="str">
        <f t="shared" si="31"/>
        <v>Er ontbreken nog enkele gegevens!</v>
      </c>
      <c r="AM95" s="11"/>
      <c r="AN95" s="98">
        <f t="shared" si="32"/>
        <v>0</v>
      </c>
      <c r="AV95" s="20">
        <f t="shared" si="33"/>
        <v>0</v>
      </c>
      <c r="AW95" s="11"/>
    </row>
    <row r="96" spans="1:49" ht="15.75" customHeight="1" x14ac:dyDescent="0.2">
      <c r="A96" s="45">
        <f>SUM($AV$12:AV96)</f>
        <v>0</v>
      </c>
      <c r="B96" s="119"/>
      <c r="C96" s="52"/>
      <c r="D96" s="52"/>
      <c r="E96" s="52"/>
      <c r="F96" s="53"/>
      <c r="G96" s="52"/>
      <c r="H96" s="52"/>
      <c r="I96" s="52"/>
      <c r="J96" s="54"/>
      <c r="K96" s="46"/>
      <c r="L96" s="156">
        <f>IF(K96=Organisatie!$E$20,1,0)</f>
        <v>0</v>
      </c>
      <c r="M96" s="156">
        <f>IF(K96=Organisatie!$D$21,1,0)</f>
        <v>0</v>
      </c>
      <c r="N96" s="156">
        <f>IF(K96=Organisatie!$D$22,1,0)</f>
        <v>0</v>
      </c>
      <c r="O96" s="156">
        <f>IF(K96=Organisatie!$D$23,1,0)</f>
        <v>0</v>
      </c>
      <c r="P96" s="156">
        <f t="shared" si="34"/>
        <v>0</v>
      </c>
      <c r="Q96" s="157">
        <f t="shared" si="35"/>
        <v>0</v>
      </c>
      <c r="R96" s="152">
        <f t="shared" si="36"/>
        <v>0</v>
      </c>
      <c r="S96" s="127"/>
      <c r="T96" s="153">
        <f t="shared" si="37"/>
        <v>0</v>
      </c>
      <c r="U96" s="154">
        <f t="shared" si="38"/>
        <v>0</v>
      </c>
      <c r="V96" s="155"/>
      <c r="W96" s="50">
        <f t="shared" si="20"/>
        <v>0</v>
      </c>
      <c r="X96" s="50">
        <f t="shared" si="21"/>
        <v>0</v>
      </c>
      <c r="Y96" s="31"/>
      <c r="Z96" s="22"/>
      <c r="AA96" s="37"/>
      <c r="AB96" s="31"/>
      <c r="AC96" s="50">
        <f t="shared" si="22"/>
        <v>0</v>
      </c>
      <c r="AD96" s="50">
        <f t="shared" si="23"/>
        <v>0</v>
      </c>
      <c r="AE96" s="50">
        <f t="shared" si="24"/>
        <v>0</v>
      </c>
      <c r="AF96" s="50">
        <f t="shared" si="25"/>
        <v>0</v>
      </c>
      <c r="AG96" s="50">
        <f t="shared" si="26"/>
        <v>0</v>
      </c>
      <c r="AH96" s="50">
        <f t="shared" si="27"/>
        <v>0</v>
      </c>
      <c r="AI96" s="50">
        <f t="shared" si="28"/>
        <v>0</v>
      </c>
      <c r="AJ96" s="50">
        <f t="shared" si="29"/>
        <v>0</v>
      </c>
      <c r="AK96" s="51">
        <f t="shared" si="30"/>
        <v>0</v>
      </c>
      <c r="AL96" s="37" t="str">
        <f t="shared" si="31"/>
        <v>Er ontbreken nog enkele gegevens!</v>
      </c>
      <c r="AM96" s="11"/>
      <c r="AN96" s="98">
        <f t="shared" si="32"/>
        <v>0</v>
      </c>
      <c r="AV96" s="20">
        <f t="shared" si="33"/>
        <v>0</v>
      </c>
      <c r="AW96" s="11"/>
    </row>
    <row r="97" spans="1:49" ht="15.75" customHeight="1" x14ac:dyDescent="0.2">
      <c r="A97" s="45">
        <f>SUM($AV$12:AV97)</f>
        <v>0</v>
      </c>
      <c r="B97" s="119"/>
      <c r="C97" s="52"/>
      <c r="D97" s="52"/>
      <c r="E97" s="52"/>
      <c r="F97" s="53"/>
      <c r="G97" s="52"/>
      <c r="H97" s="52"/>
      <c r="I97" s="52"/>
      <c r="J97" s="54"/>
      <c r="K97" s="46"/>
      <c r="L97" s="156">
        <f>IF(K97=Organisatie!$E$20,1,0)</f>
        <v>0</v>
      </c>
      <c r="M97" s="156">
        <f>IF(K97=Organisatie!$D$21,1,0)</f>
        <v>0</v>
      </c>
      <c r="N97" s="156">
        <f>IF(K97=Organisatie!$D$22,1,0)</f>
        <v>0</v>
      </c>
      <c r="O97" s="156">
        <f>IF(K97=Organisatie!$D$23,1,0)</f>
        <v>0</v>
      </c>
      <c r="P97" s="156">
        <f t="shared" si="34"/>
        <v>0</v>
      </c>
      <c r="Q97" s="157">
        <f t="shared" si="35"/>
        <v>0</v>
      </c>
      <c r="R97" s="152">
        <f t="shared" si="36"/>
        <v>0</v>
      </c>
      <c r="S97" s="127"/>
      <c r="T97" s="153">
        <f t="shared" si="37"/>
        <v>0</v>
      </c>
      <c r="U97" s="154">
        <f t="shared" si="38"/>
        <v>0</v>
      </c>
      <c r="V97" s="155"/>
      <c r="W97" s="50">
        <f t="shared" si="20"/>
        <v>0</v>
      </c>
      <c r="X97" s="50">
        <f t="shared" si="21"/>
        <v>0</v>
      </c>
      <c r="Y97" s="31"/>
      <c r="Z97" s="22"/>
      <c r="AA97" s="37"/>
      <c r="AB97" s="31"/>
      <c r="AC97" s="50">
        <f t="shared" si="22"/>
        <v>0</v>
      </c>
      <c r="AD97" s="50">
        <f t="shared" si="23"/>
        <v>0</v>
      </c>
      <c r="AE97" s="50">
        <f t="shared" si="24"/>
        <v>0</v>
      </c>
      <c r="AF97" s="50">
        <f t="shared" si="25"/>
        <v>0</v>
      </c>
      <c r="AG97" s="50">
        <f t="shared" si="26"/>
        <v>0</v>
      </c>
      <c r="AH97" s="50">
        <f t="shared" si="27"/>
        <v>0</v>
      </c>
      <c r="AI97" s="50">
        <f t="shared" si="28"/>
        <v>0</v>
      </c>
      <c r="AJ97" s="50">
        <f t="shared" si="29"/>
        <v>0</v>
      </c>
      <c r="AK97" s="51">
        <f t="shared" si="30"/>
        <v>0</v>
      </c>
      <c r="AL97" s="37" t="str">
        <f t="shared" si="31"/>
        <v>Er ontbreken nog enkele gegevens!</v>
      </c>
      <c r="AM97" s="11"/>
      <c r="AN97" s="98">
        <f t="shared" si="32"/>
        <v>0</v>
      </c>
      <c r="AV97" s="20">
        <f t="shared" si="33"/>
        <v>0</v>
      </c>
      <c r="AW97" s="11"/>
    </row>
    <row r="98" spans="1:49" ht="15.75" customHeight="1" x14ac:dyDescent="0.2">
      <c r="A98" s="45">
        <f>SUM($AV$12:AV98)</f>
        <v>0</v>
      </c>
      <c r="B98" s="119"/>
      <c r="C98" s="52"/>
      <c r="D98" s="52"/>
      <c r="E98" s="52"/>
      <c r="F98" s="53"/>
      <c r="G98" s="52"/>
      <c r="H98" s="52"/>
      <c r="I98" s="52"/>
      <c r="J98" s="54"/>
      <c r="K98" s="46"/>
      <c r="L98" s="156">
        <f>IF(K98=Organisatie!$E$20,1,0)</f>
        <v>0</v>
      </c>
      <c r="M98" s="156">
        <f>IF(K98=Organisatie!$D$21,1,0)</f>
        <v>0</v>
      </c>
      <c r="N98" s="156">
        <f>IF(K98=Organisatie!$D$22,1,0)</f>
        <v>0</v>
      </c>
      <c r="O98" s="156">
        <f>IF(K98=Organisatie!$D$23,1,0)</f>
        <v>0</v>
      </c>
      <c r="P98" s="156">
        <f t="shared" si="34"/>
        <v>0</v>
      </c>
      <c r="Q98" s="157">
        <f t="shared" si="35"/>
        <v>0</v>
      </c>
      <c r="R98" s="152">
        <f t="shared" si="36"/>
        <v>0</v>
      </c>
      <c r="S98" s="127"/>
      <c r="T98" s="153">
        <f t="shared" si="37"/>
        <v>0</v>
      </c>
      <c r="U98" s="154">
        <f t="shared" si="38"/>
        <v>0</v>
      </c>
      <c r="V98" s="155"/>
      <c r="W98" s="50">
        <f t="shared" si="20"/>
        <v>0</v>
      </c>
      <c r="X98" s="50">
        <f t="shared" si="21"/>
        <v>0</v>
      </c>
      <c r="Y98" s="31"/>
      <c r="Z98" s="22"/>
      <c r="AA98" s="37"/>
      <c r="AB98" s="31"/>
      <c r="AC98" s="50">
        <f t="shared" si="22"/>
        <v>0</v>
      </c>
      <c r="AD98" s="50">
        <f t="shared" si="23"/>
        <v>0</v>
      </c>
      <c r="AE98" s="50">
        <f t="shared" si="24"/>
        <v>0</v>
      </c>
      <c r="AF98" s="50">
        <f t="shared" si="25"/>
        <v>0</v>
      </c>
      <c r="AG98" s="50">
        <f t="shared" si="26"/>
        <v>0</v>
      </c>
      <c r="AH98" s="50">
        <f t="shared" si="27"/>
        <v>0</v>
      </c>
      <c r="AI98" s="50">
        <f t="shared" si="28"/>
        <v>0</v>
      </c>
      <c r="AJ98" s="50">
        <f t="shared" si="29"/>
        <v>0</v>
      </c>
      <c r="AK98" s="51">
        <f t="shared" si="30"/>
        <v>0</v>
      </c>
      <c r="AL98" s="37" t="str">
        <f t="shared" si="31"/>
        <v>Er ontbreken nog enkele gegevens!</v>
      </c>
      <c r="AM98" s="11"/>
      <c r="AN98" s="98">
        <f t="shared" si="32"/>
        <v>0</v>
      </c>
      <c r="AV98" s="20">
        <f t="shared" si="33"/>
        <v>0</v>
      </c>
      <c r="AW98" s="11"/>
    </row>
    <row r="99" spans="1:49" ht="15.75" customHeight="1" x14ac:dyDescent="0.2">
      <c r="A99" s="45">
        <f>SUM($AV$12:AV99)</f>
        <v>0</v>
      </c>
      <c r="B99" s="119"/>
      <c r="C99" s="52"/>
      <c r="D99" s="52"/>
      <c r="E99" s="52"/>
      <c r="F99" s="53"/>
      <c r="G99" s="52"/>
      <c r="H99" s="52"/>
      <c r="I99" s="52"/>
      <c r="J99" s="54"/>
      <c r="K99" s="46"/>
      <c r="L99" s="156">
        <f>IF(K99=Organisatie!$E$20,1,0)</f>
        <v>0</v>
      </c>
      <c r="M99" s="156">
        <f>IF(K99=Organisatie!$D$21,1,0)</f>
        <v>0</v>
      </c>
      <c r="N99" s="156">
        <f>IF(K99=Organisatie!$D$22,1,0)</f>
        <v>0</v>
      </c>
      <c r="O99" s="156">
        <f>IF(K99=Organisatie!$D$23,1,0)</f>
        <v>0</v>
      </c>
      <c r="P99" s="156">
        <f t="shared" si="34"/>
        <v>0</v>
      </c>
      <c r="Q99" s="157">
        <f t="shared" si="35"/>
        <v>0</v>
      </c>
      <c r="R99" s="152">
        <f t="shared" si="36"/>
        <v>0</v>
      </c>
      <c r="S99" s="127"/>
      <c r="T99" s="153">
        <f t="shared" si="37"/>
        <v>0</v>
      </c>
      <c r="U99" s="154">
        <f t="shared" si="38"/>
        <v>0</v>
      </c>
      <c r="V99" s="155"/>
      <c r="W99" s="50">
        <f t="shared" si="20"/>
        <v>0</v>
      </c>
      <c r="X99" s="50">
        <f t="shared" si="21"/>
        <v>0</v>
      </c>
      <c r="Y99" s="31"/>
      <c r="Z99" s="22"/>
      <c r="AA99" s="37"/>
      <c r="AB99" s="31"/>
      <c r="AC99" s="50">
        <f t="shared" si="22"/>
        <v>0</v>
      </c>
      <c r="AD99" s="50">
        <f t="shared" si="23"/>
        <v>0</v>
      </c>
      <c r="AE99" s="50">
        <f t="shared" si="24"/>
        <v>0</v>
      </c>
      <c r="AF99" s="50">
        <f t="shared" si="25"/>
        <v>0</v>
      </c>
      <c r="AG99" s="50">
        <f t="shared" si="26"/>
        <v>0</v>
      </c>
      <c r="AH99" s="50">
        <f t="shared" si="27"/>
        <v>0</v>
      </c>
      <c r="AI99" s="50">
        <f t="shared" si="28"/>
        <v>0</v>
      </c>
      <c r="AJ99" s="50">
        <f t="shared" si="29"/>
        <v>0</v>
      </c>
      <c r="AK99" s="51">
        <f t="shared" si="30"/>
        <v>0</v>
      </c>
      <c r="AL99" s="37" t="str">
        <f t="shared" si="31"/>
        <v>Er ontbreken nog enkele gegevens!</v>
      </c>
      <c r="AM99" s="11"/>
      <c r="AN99" s="98">
        <f t="shared" si="32"/>
        <v>0</v>
      </c>
      <c r="AV99" s="20">
        <f t="shared" si="33"/>
        <v>0</v>
      </c>
      <c r="AW99" s="11"/>
    </row>
    <row r="100" spans="1:49" ht="15.75" customHeight="1" x14ac:dyDescent="0.2">
      <c r="A100" s="45">
        <f>SUM($AV$12:AV100)</f>
        <v>0</v>
      </c>
      <c r="B100" s="119"/>
      <c r="C100" s="52"/>
      <c r="D100" s="52"/>
      <c r="E100" s="52"/>
      <c r="F100" s="53"/>
      <c r="G100" s="52"/>
      <c r="H100" s="52"/>
      <c r="I100" s="52"/>
      <c r="J100" s="54"/>
      <c r="K100" s="46"/>
      <c r="L100" s="156">
        <f>IF(K100=Organisatie!$E$20,1,0)</f>
        <v>0</v>
      </c>
      <c r="M100" s="156">
        <f>IF(K100=Organisatie!$D$21,1,0)</f>
        <v>0</v>
      </c>
      <c r="N100" s="156">
        <f>IF(K100=Organisatie!$D$22,1,0)</f>
        <v>0</v>
      </c>
      <c r="O100" s="156">
        <f>IF(K100=Organisatie!$D$23,1,0)</f>
        <v>0</v>
      </c>
      <c r="P100" s="156">
        <f t="shared" si="34"/>
        <v>0</v>
      </c>
      <c r="Q100" s="157">
        <f t="shared" si="35"/>
        <v>0</v>
      </c>
      <c r="R100" s="152">
        <f t="shared" si="36"/>
        <v>0</v>
      </c>
      <c r="S100" s="127"/>
      <c r="T100" s="153">
        <f t="shared" si="37"/>
        <v>0</v>
      </c>
      <c r="U100" s="154">
        <f t="shared" si="38"/>
        <v>0</v>
      </c>
      <c r="V100" s="155"/>
      <c r="W100" s="50">
        <f t="shared" si="20"/>
        <v>0</v>
      </c>
      <c r="X100" s="50">
        <f t="shared" si="21"/>
        <v>0</v>
      </c>
      <c r="Y100" s="31"/>
      <c r="Z100" s="22"/>
      <c r="AA100" s="37"/>
      <c r="AB100" s="31"/>
      <c r="AC100" s="50">
        <f t="shared" si="22"/>
        <v>0</v>
      </c>
      <c r="AD100" s="50">
        <f t="shared" si="23"/>
        <v>0</v>
      </c>
      <c r="AE100" s="50">
        <f t="shared" si="24"/>
        <v>0</v>
      </c>
      <c r="AF100" s="50">
        <f t="shared" si="25"/>
        <v>0</v>
      </c>
      <c r="AG100" s="50">
        <f t="shared" si="26"/>
        <v>0</v>
      </c>
      <c r="AH100" s="50">
        <f t="shared" si="27"/>
        <v>0</v>
      </c>
      <c r="AI100" s="50">
        <f t="shared" si="28"/>
        <v>0</v>
      </c>
      <c r="AJ100" s="50">
        <f t="shared" si="29"/>
        <v>0</v>
      </c>
      <c r="AK100" s="51">
        <f t="shared" si="30"/>
        <v>0</v>
      </c>
      <c r="AL100" s="37" t="str">
        <f t="shared" si="31"/>
        <v>Er ontbreken nog enkele gegevens!</v>
      </c>
      <c r="AM100" s="11"/>
      <c r="AN100" s="98">
        <f t="shared" si="32"/>
        <v>0</v>
      </c>
      <c r="AV100" s="20">
        <f t="shared" si="33"/>
        <v>0</v>
      </c>
      <c r="AW100" s="11"/>
    </row>
    <row r="101" spans="1:49" ht="15.75" customHeight="1" x14ac:dyDescent="0.2">
      <c r="A101" s="45">
        <f>SUM($AV$12:AV101)</f>
        <v>0</v>
      </c>
      <c r="B101" s="119"/>
      <c r="C101" s="52"/>
      <c r="D101" s="52"/>
      <c r="E101" s="52"/>
      <c r="F101" s="53"/>
      <c r="G101" s="52"/>
      <c r="H101" s="52"/>
      <c r="I101" s="52"/>
      <c r="J101" s="54"/>
      <c r="K101" s="46"/>
      <c r="L101" s="156">
        <f>IF(K101=Organisatie!$E$20,1,0)</f>
        <v>0</v>
      </c>
      <c r="M101" s="156">
        <f>IF(K101=Organisatie!$D$21,1,0)</f>
        <v>0</v>
      </c>
      <c r="N101" s="156">
        <f>IF(K101=Organisatie!$D$22,1,0)</f>
        <v>0</v>
      </c>
      <c r="O101" s="156">
        <f>IF(K101=Organisatie!$D$23,1,0)</f>
        <v>0</v>
      </c>
      <c r="P101" s="156">
        <f t="shared" si="34"/>
        <v>0</v>
      </c>
      <c r="Q101" s="157">
        <f t="shared" si="35"/>
        <v>0</v>
      </c>
      <c r="R101" s="152">
        <f t="shared" si="36"/>
        <v>0</v>
      </c>
      <c r="S101" s="127"/>
      <c r="T101" s="153">
        <f t="shared" si="37"/>
        <v>0</v>
      </c>
      <c r="U101" s="154">
        <f t="shared" si="38"/>
        <v>0</v>
      </c>
      <c r="V101" s="155"/>
      <c r="W101" s="50">
        <f t="shared" si="20"/>
        <v>0</v>
      </c>
      <c r="X101" s="50">
        <f t="shared" si="21"/>
        <v>0</v>
      </c>
      <c r="Y101" s="31"/>
      <c r="Z101" s="22"/>
      <c r="AA101" s="37"/>
      <c r="AB101" s="31"/>
      <c r="AC101" s="50">
        <f t="shared" si="22"/>
        <v>0</v>
      </c>
      <c r="AD101" s="50">
        <f t="shared" si="23"/>
        <v>0</v>
      </c>
      <c r="AE101" s="50">
        <f t="shared" si="24"/>
        <v>0</v>
      </c>
      <c r="AF101" s="50">
        <f t="shared" si="25"/>
        <v>0</v>
      </c>
      <c r="AG101" s="50">
        <f t="shared" si="26"/>
        <v>0</v>
      </c>
      <c r="AH101" s="50">
        <f t="shared" si="27"/>
        <v>0</v>
      </c>
      <c r="AI101" s="50">
        <f t="shared" si="28"/>
        <v>0</v>
      </c>
      <c r="AJ101" s="50">
        <f t="shared" si="29"/>
        <v>0</v>
      </c>
      <c r="AK101" s="51">
        <f t="shared" si="30"/>
        <v>0</v>
      </c>
      <c r="AL101" s="37" t="str">
        <f t="shared" si="31"/>
        <v>Er ontbreken nog enkele gegevens!</v>
      </c>
      <c r="AM101" s="11"/>
      <c r="AN101" s="98">
        <f t="shared" si="32"/>
        <v>0</v>
      </c>
      <c r="AV101" s="20">
        <f t="shared" si="33"/>
        <v>0</v>
      </c>
      <c r="AW101" s="11"/>
    </row>
    <row r="102" spans="1:49" ht="15.75" customHeight="1" x14ac:dyDescent="0.2">
      <c r="A102" s="45">
        <f>SUM($AV$12:AV102)</f>
        <v>0</v>
      </c>
      <c r="B102" s="119"/>
      <c r="C102" s="52"/>
      <c r="D102" s="52"/>
      <c r="E102" s="52"/>
      <c r="F102" s="53"/>
      <c r="G102" s="52"/>
      <c r="H102" s="52"/>
      <c r="I102" s="52"/>
      <c r="J102" s="54"/>
      <c r="K102" s="46"/>
      <c r="L102" s="156">
        <f>IF(K102=Organisatie!$E$20,1,0)</f>
        <v>0</v>
      </c>
      <c r="M102" s="156">
        <f>IF(K102=Organisatie!$D$21,1,0)</f>
        <v>0</v>
      </c>
      <c r="N102" s="156">
        <f>IF(K102=Organisatie!$D$22,1,0)</f>
        <v>0</v>
      </c>
      <c r="O102" s="156">
        <f>IF(K102=Organisatie!$D$23,1,0)</f>
        <v>0</v>
      </c>
      <c r="P102" s="156">
        <f t="shared" si="34"/>
        <v>0</v>
      </c>
      <c r="Q102" s="157">
        <f t="shared" si="35"/>
        <v>0</v>
      </c>
      <c r="R102" s="152">
        <f t="shared" si="36"/>
        <v>0</v>
      </c>
      <c r="S102" s="127"/>
      <c r="T102" s="153">
        <f t="shared" si="37"/>
        <v>0</v>
      </c>
      <c r="U102" s="154">
        <f t="shared" si="38"/>
        <v>0</v>
      </c>
      <c r="V102" s="155"/>
      <c r="W102" s="50">
        <f t="shared" si="20"/>
        <v>0</v>
      </c>
      <c r="X102" s="50">
        <f t="shared" si="21"/>
        <v>0</v>
      </c>
      <c r="Y102" s="31"/>
      <c r="Z102" s="22"/>
      <c r="AA102" s="37"/>
      <c r="AB102" s="31"/>
      <c r="AC102" s="50">
        <f t="shared" si="22"/>
        <v>0</v>
      </c>
      <c r="AD102" s="50">
        <f t="shared" si="23"/>
        <v>0</v>
      </c>
      <c r="AE102" s="50">
        <f t="shared" si="24"/>
        <v>0</v>
      </c>
      <c r="AF102" s="50">
        <f t="shared" si="25"/>
        <v>0</v>
      </c>
      <c r="AG102" s="50">
        <f t="shared" si="26"/>
        <v>0</v>
      </c>
      <c r="AH102" s="50">
        <f t="shared" si="27"/>
        <v>0</v>
      </c>
      <c r="AI102" s="50">
        <f t="shared" si="28"/>
        <v>0</v>
      </c>
      <c r="AJ102" s="50">
        <f t="shared" si="29"/>
        <v>0</v>
      </c>
      <c r="AK102" s="51">
        <f t="shared" si="30"/>
        <v>0</v>
      </c>
      <c r="AL102" s="37" t="str">
        <f t="shared" si="31"/>
        <v>Er ontbreken nog enkele gegevens!</v>
      </c>
      <c r="AM102" s="11"/>
      <c r="AN102" s="98">
        <f t="shared" si="32"/>
        <v>0</v>
      </c>
      <c r="AV102" s="20">
        <f t="shared" si="33"/>
        <v>0</v>
      </c>
      <c r="AW102" s="11"/>
    </row>
    <row r="103" spans="1:49" ht="15.75" customHeight="1" x14ac:dyDescent="0.2">
      <c r="A103" s="45">
        <f>SUM($AV$12:AV103)</f>
        <v>0</v>
      </c>
      <c r="B103" s="119"/>
      <c r="C103" s="52"/>
      <c r="D103" s="52"/>
      <c r="E103" s="52"/>
      <c r="F103" s="53"/>
      <c r="G103" s="52"/>
      <c r="H103" s="52"/>
      <c r="I103" s="52"/>
      <c r="J103" s="54"/>
      <c r="K103" s="46"/>
      <c r="L103" s="156">
        <f>IF(K103=Organisatie!$E$20,1,0)</f>
        <v>0</v>
      </c>
      <c r="M103" s="156">
        <f>IF(K103=Organisatie!$D$21,1,0)</f>
        <v>0</v>
      </c>
      <c r="N103" s="156">
        <f>IF(K103=Organisatie!$D$22,1,0)</f>
        <v>0</v>
      </c>
      <c r="O103" s="156">
        <f>IF(K103=Organisatie!$D$23,1,0)</f>
        <v>0</v>
      </c>
      <c r="P103" s="156">
        <f t="shared" si="34"/>
        <v>0</v>
      </c>
      <c r="Q103" s="157">
        <f t="shared" si="35"/>
        <v>0</v>
      </c>
      <c r="R103" s="152">
        <f t="shared" si="36"/>
        <v>0</v>
      </c>
      <c r="S103" s="127"/>
      <c r="T103" s="153">
        <f t="shared" si="37"/>
        <v>0</v>
      </c>
      <c r="U103" s="154">
        <f t="shared" si="38"/>
        <v>0</v>
      </c>
      <c r="V103" s="155"/>
      <c r="W103" s="50">
        <f t="shared" si="20"/>
        <v>0</v>
      </c>
      <c r="X103" s="50">
        <f t="shared" si="21"/>
        <v>0</v>
      </c>
      <c r="Y103" s="31"/>
      <c r="Z103" s="22"/>
      <c r="AA103" s="37"/>
      <c r="AB103" s="31"/>
      <c r="AC103" s="50">
        <f t="shared" si="22"/>
        <v>0</v>
      </c>
      <c r="AD103" s="50">
        <f t="shared" si="23"/>
        <v>0</v>
      </c>
      <c r="AE103" s="50">
        <f t="shared" si="24"/>
        <v>0</v>
      </c>
      <c r="AF103" s="50">
        <f t="shared" si="25"/>
        <v>0</v>
      </c>
      <c r="AG103" s="50">
        <f t="shared" si="26"/>
        <v>0</v>
      </c>
      <c r="AH103" s="50">
        <f t="shared" si="27"/>
        <v>0</v>
      </c>
      <c r="AI103" s="50">
        <f t="shared" si="28"/>
        <v>0</v>
      </c>
      <c r="AJ103" s="50">
        <f t="shared" si="29"/>
        <v>0</v>
      </c>
      <c r="AK103" s="51">
        <f t="shared" si="30"/>
        <v>0</v>
      </c>
      <c r="AL103" s="37" t="str">
        <f t="shared" si="31"/>
        <v>Er ontbreken nog enkele gegevens!</v>
      </c>
      <c r="AM103" s="11"/>
      <c r="AN103" s="98">
        <f t="shared" si="32"/>
        <v>0</v>
      </c>
      <c r="AV103" s="20">
        <f t="shared" si="33"/>
        <v>0</v>
      </c>
      <c r="AW103" s="11"/>
    </row>
    <row r="104" spans="1:49" ht="15.75" customHeight="1" x14ac:dyDescent="0.2">
      <c r="A104" s="45">
        <f>SUM($AV$12:AV104)</f>
        <v>0</v>
      </c>
      <c r="B104" s="119"/>
      <c r="C104" s="52"/>
      <c r="D104" s="52"/>
      <c r="E104" s="52"/>
      <c r="F104" s="53"/>
      <c r="G104" s="52"/>
      <c r="H104" s="52"/>
      <c r="I104" s="52"/>
      <c r="J104" s="54"/>
      <c r="K104" s="46"/>
      <c r="L104" s="156">
        <f>IF(K104=Organisatie!$E$20,1,0)</f>
        <v>0</v>
      </c>
      <c r="M104" s="156">
        <f>IF(K104=Organisatie!$D$21,1,0)</f>
        <v>0</v>
      </c>
      <c r="N104" s="156">
        <f>IF(K104=Organisatie!$D$22,1,0)</f>
        <v>0</v>
      </c>
      <c r="O104" s="156">
        <f>IF(K104=Organisatie!$D$23,1,0)</f>
        <v>0</v>
      </c>
      <c r="P104" s="156">
        <f t="shared" si="34"/>
        <v>0</v>
      </c>
      <c r="Q104" s="157">
        <f t="shared" si="35"/>
        <v>0</v>
      </c>
      <c r="R104" s="152">
        <f t="shared" si="36"/>
        <v>0</v>
      </c>
      <c r="S104" s="127"/>
      <c r="T104" s="153">
        <f t="shared" si="37"/>
        <v>0</v>
      </c>
      <c r="U104" s="154">
        <f t="shared" si="38"/>
        <v>0</v>
      </c>
      <c r="V104" s="155"/>
      <c r="W104" s="50">
        <f t="shared" si="20"/>
        <v>0</v>
      </c>
      <c r="X104" s="50">
        <f t="shared" si="21"/>
        <v>0</v>
      </c>
      <c r="Y104" s="31"/>
      <c r="Z104" s="22"/>
      <c r="AA104" s="37"/>
      <c r="AB104" s="31"/>
      <c r="AC104" s="50">
        <f t="shared" si="22"/>
        <v>0</v>
      </c>
      <c r="AD104" s="50">
        <f t="shared" si="23"/>
        <v>0</v>
      </c>
      <c r="AE104" s="50">
        <f t="shared" si="24"/>
        <v>0</v>
      </c>
      <c r="AF104" s="50">
        <f t="shared" si="25"/>
        <v>0</v>
      </c>
      <c r="AG104" s="50">
        <f t="shared" si="26"/>
        <v>0</v>
      </c>
      <c r="AH104" s="50">
        <f t="shared" si="27"/>
        <v>0</v>
      </c>
      <c r="AI104" s="50">
        <f t="shared" si="28"/>
        <v>0</v>
      </c>
      <c r="AJ104" s="50">
        <f t="shared" si="29"/>
        <v>0</v>
      </c>
      <c r="AK104" s="51">
        <f t="shared" si="30"/>
        <v>0</v>
      </c>
      <c r="AL104" s="37" t="str">
        <f t="shared" si="31"/>
        <v>Er ontbreken nog enkele gegevens!</v>
      </c>
      <c r="AM104" s="11"/>
      <c r="AN104" s="98">
        <f t="shared" si="32"/>
        <v>0</v>
      </c>
      <c r="AV104" s="20">
        <f t="shared" si="33"/>
        <v>0</v>
      </c>
      <c r="AW104" s="11"/>
    </row>
    <row r="105" spans="1:49" ht="15.75" customHeight="1" x14ac:dyDescent="0.2">
      <c r="A105" s="45">
        <f>SUM($AV$12:AV105)</f>
        <v>0</v>
      </c>
      <c r="B105" s="119"/>
      <c r="C105" s="52"/>
      <c r="D105" s="52"/>
      <c r="E105" s="52"/>
      <c r="F105" s="53"/>
      <c r="G105" s="52"/>
      <c r="H105" s="52"/>
      <c r="I105" s="52"/>
      <c r="J105" s="54"/>
      <c r="K105" s="46"/>
      <c r="L105" s="156">
        <f>IF(K105=Organisatie!$E$20,1,0)</f>
        <v>0</v>
      </c>
      <c r="M105" s="156">
        <f>IF(K105=Organisatie!$D$21,1,0)</f>
        <v>0</v>
      </c>
      <c r="N105" s="156">
        <f>IF(K105=Organisatie!$D$22,1,0)</f>
        <v>0</v>
      </c>
      <c r="O105" s="156">
        <f>IF(K105=Organisatie!$D$23,1,0)</f>
        <v>0</v>
      </c>
      <c r="P105" s="156">
        <f t="shared" si="34"/>
        <v>0</v>
      </c>
      <c r="Q105" s="157">
        <f t="shared" si="35"/>
        <v>0</v>
      </c>
      <c r="R105" s="152">
        <f t="shared" si="36"/>
        <v>0</v>
      </c>
      <c r="S105" s="127"/>
      <c r="T105" s="153">
        <f t="shared" si="37"/>
        <v>0</v>
      </c>
      <c r="U105" s="154">
        <f t="shared" si="38"/>
        <v>0</v>
      </c>
      <c r="V105" s="155"/>
      <c r="W105" s="50">
        <f t="shared" si="20"/>
        <v>0</v>
      </c>
      <c r="X105" s="50">
        <f t="shared" si="21"/>
        <v>0</v>
      </c>
      <c r="Y105" s="31"/>
      <c r="Z105" s="22"/>
      <c r="AA105" s="37"/>
      <c r="AB105" s="31"/>
      <c r="AC105" s="50">
        <f t="shared" si="22"/>
        <v>0</v>
      </c>
      <c r="AD105" s="50">
        <f t="shared" si="23"/>
        <v>0</v>
      </c>
      <c r="AE105" s="50">
        <f t="shared" si="24"/>
        <v>0</v>
      </c>
      <c r="AF105" s="50">
        <f t="shared" si="25"/>
        <v>0</v>
      </c>
      <c r="AG105" s="50">
        <f t="shared" si="26"/>
        <v>0</v>
      </c>
      <c r="AH105" s="50">
        <f t="shared" si="27"/>
        <v>0</v>
      </c>
      <c r="AI105" s="50">
        <f t="shared" si="28"/>
        <v>0</v>
      </c>
      <c r="AJ105" s="50">
        <f t="shared" si="29"/>
        <v>0</v>
      </c>
      <c r="AK105" s="51">
        <f t="shared" si="30"/>
        <v>0</v>
      </c>
      <c r="AL105" s="37" t="str">
        <f t="shared" si="31"/>
        <v>Er ontbreken nog enkele gegevens!</v>
      </c>
      <c r="AM105" s="11"/>
      <c r="AN105" s="98">
        <f t="shared" si="32"/>
        <v>0</v>
      </c>
      <c r="AV105" s="20">
        <f t="shared" si="33"/>
        <v>0</v>
      </c>
      <c r="AW105" s="11"/>
    </row>
    <row r="106" spans="1:49" ht="15.75" customHeight="1" x14ac:dyDescent="0.2">
      <c r="A106" s="45">
        <f>SUM($AV$12:AV106)</f>
        <v>0</v>
      </c>
      <c r="B106" s="119"/>
      <c r="C106" s="52"/>
      <c r="D106" s="52"/>
      <c r="E106" s="52"/>
      <c r="F106" s="53"/>
      <c r="G106" s="52"/>
      <c r="H106" s="52"/>
      <c r="I106" s="52"/>
      <c r="J106" s="54"/>
      <c r="K106" s="46"/>
      <c r="L106" s="156">
        <f>IF(K106=Organisatie!$E$20,1,0)</f>
        <v>0</v>
      </c>
      <c r="M106" s="156">
        <f>IF(K106=Organisatie!$D$21,1,0)</f>
        <v>0</v>
      </c>
      <c r="N106" s="156">
        <f>IF(K106=Organisatie!$D$22,1,0)</f>
        <v>0</v>
      </c>
      <c r="O106" s="156">
        <f>IF(K106=Organisatie!$D$23,1,0)</f>
        <v>0</v>
      </c>
      <c r="P106" s="156">
        <f t="shared" si="34"/>
        <v>0</v>
      </c>
      <c r="Q106" s="157">
        <f t="shared" si="35"/>
        <v>0</v>
      </c>
      <c r="R106" s="152">
        <f t="shared" si="36"/>
        <v>0</v>
      </c>
      <c r="S106" s="127"/>
      <c r="T106" s="153">
        <f t="shared" si="37"/>
        <v>0</v>
      </c>
      <c r="U106" s="154">
        <f t="shared" si="38"/>
        <v>0</v>
      </c>
      <c r="V106" s="155"/>
      <c r="W106" s="50">
        <f t="shared" si="20"/>
        <v>0</v>
      </c>
      <c r="X106" s="50">
        <f t="shared" si="21"/>
        <v>0</v>
      </c>
      <c r="Y106" s="31"/>
      <c r="Z106" s="22"/>
      <c r="AA106" s="37"/>
      <c r="AB106" s="31"/>
      <c r="AC106" s="50">
        <f t="shared" si="22"/>
        <v>0</v>
      </c>
      <c r="AD106" s="50">
        <f t="shared" si="23"/>
        <v>0</v>
      </c>
      <c r="AE106" s="50">
        <f t="shared" si="24"/>
        <v>0</v>
      </c>
      <c r="AF106" s="50">
        <f t="shared" si="25"/>
        <v>0</v>
      </c>
      <c r="AG106" s="50">
        <f t="shared" si="26"/>
        <v>0</v>
      </c>
      <c r="AH106" s="50">
        <f t="shared" si="27"/>
        <v>0</v>
      </c>
      <c r="AI106" s="50">
        <f t="shared" si="28"/>
        <v>0</v>
      </c>
      <c r="AJ106" s="50">
        <f t="shared" si="29"/>
        <v>0</v>
      </c>
      <c r="AK106" s="51">
        <f t="shared" si="30"/>
        <v>0</v>
      </c>
      <c r="AL106" s="37" t="str">
        <f t="shared" si="31"/>
        <v>Er ontbreken nog enkele gegevens!</v>
      </c>
      <c r="AM106" s="11"/>
      <c r="AN106" s="98">
        <f t="shared" si="32"/>
        <v>0</v>
      </c>
      <c r="AV106" s="20">
        <f t="shared" si="33"/>
        <v>0</v>
      </c>
      <c r="AW106" s="11"/>
    </row>
    <row r="107" spans="1:49" ht="15.75" customHeight="1" x14ac:dyDescent="0.2">
      <c r="A107" s="45">
        <f>SUM($AV$12:AV107)</f>
        <v>0</v>
      </c>
      <c r="B107" s="119"/>
      <c r="C107" s="52"/>
      <c r="D107" s="52"/>
      <c r="E107" s="52"/>
      <c r="F107" s="53"/>
      <c r="G107" s="52"/>
      <c r="H107" s="52"/>
      <c r="I107" s="52"/>
      <c r="J107" s="54"/>
      <c r="K107" s="46"/>
      <c r="L107" s="156">
        <f>IF(K107=Organisatie!$E$20,1,0)</f>
        <v>0</v>
      </c>
      <c r="M107" s="156">
        <f>IF(K107=Organisatie!$D$21,1,0)</f>
        <v>0</v>
      </c>
      <c r="N107" s="156">
        <f>IF(K107=Organisatie!$D$22,1,0)</f>
        <v>0</v>
      </c>
      <c r="O107" s="156">
        <f>IF(K107=Organisatie!$D$23,1,0)</f>
        <v>0</v>
      </c>
      <c r="P107" s="156">
        <f t="shared" si="34"/>
        <v>0</v>
      </c>
      <c r="Q107" s="157">
        <f t="shared" si="35"/>
        <v>0</v>
      </c>
      <c r="R107" s="152">
        <f t="shared" si="36"/>
        <v>0</v>
      </c>
      <c r="S107" s="127"/>
      <c r="T107" s="153">
        <f t="shared" si="37"/>
        <v>0</v>
      </c>
      <c r="U107" s="154">
        <f t="shared" si="38"/>
        <v>0</v>
      </c>
      <c r="V107" s="155"/>
      <c r="W107" s="50">
        <f t="shared" si="20"/>
        <v>0</v>
      </c>
      <c r="X107" s="50">
        <f t="shared" si="21"/>
        <v>0</v>
      </c>
      <c r="Y107" s="31"/>
      <c r="Z107" s="22"/>
      <c r="AA107" s="37"/>
      <c r="AB107" s="31"/>
      <c r="AC107" s="50">
        <f t="shared" si="22"/>
        <v>0</v>
      </c>
      <c r="AD107" s="50">
        <f t="shared" si="23"/>
        <v>0</v>
      </c>
      <c r="AE107" s="50">
        <f t="shared" si="24"/>
        <v>0</v>
      </c>
      <c r="AF107" s="50">
        <f t="shared" si="25"/>
        <v>0</v>
      </c>
      <c r="AG107" s="50">
        <f t="shared" si="26"/>
        <v>0</v>
      </c>
      <c r="AH107" s="50">
        <f t="shared" si="27"/>
        <v>0</v>
      </c>
      <c r="AI107" s="50">
        <f t="shared" si="28"/>
        <v>0</v>
      </c>
      <c r="AJ107" s="50">
        <f t="shared" si="29"/>
        <v>0</v>
      </c>
      <c r="AK107" s="51">
        <f t="shared" si="30"/>
        <v>0</v>
      </c>
      <c r="AL107" s="37" t="str">
        <f t="shared" si="31"/>
        <v>Er ontbreken nog enkele gegevens!</v>
      </c>
      <c r="AM107" s="11"/>
      <c r="AN107" s="98">
        <f t="shared" si="32"/>
        <v>0</v>
      </c>
      <c r="AV107" s="20">
        <f t="shared" si="33"/>
        <v>0</v>
      </c>
      <c r="AW107" s="11"/>
    </row>
    <row r="108" spans="1:49" ht="15.75" customHeight="1" x14ac:dyDescent="0.2">
      <c r="A108" s="45">
        <f>SUM($AV$12:AV108)</f>
        <v>0</v>
      </c>
      <c r="B108" s="119"/>
      <c r="C108" s="52"/>
      <c r="D108" s="52"/>
      <c r="E108" s="52"/>
      <c r="F108" s="53"/>
      <c r="G108" s="52"/>
      <c r="H108" s="52"/>
      <c r="I108" s="52"/>
      <c r="J108" s="54"/>
      <c r="K108" s="46"/>
      <c r="L108" s="156">
        <f>IF(K108=Organisatie!$E$20,1,0)</f>
        <v>0</v>
      </c>
      <c r="M108" s="156">
        <f>IF(K108=Organisatie!$D$21,1,0)</f>
        <v>0</v>
      </c>
      <c r="N108" s="156">
        <f>IF(K108=Organisatie!$D$22,1,0)</f>
        <v>0</v>
      </c>
      <c r="O108" s="156">
        <f>IF(K108=Organisatie!$D$23,1,0)</f>
        <v>0</v>
      </c>
      <c r="P108" s="156">
        <f t="shared" si="34"/>
        <v>0</v>
      </c>
      <c r="Q108" s="157">
        <f t="shared" si="35"/>
        <v>0</v>
      </c>
      <c r="R108" s="152">
        <f t="shared" si="36"/>
        <v>0</v>
      </c>
      <c r="S108" s="127"/>
      <c r="T108" s="153">
        <f t="shared" si="37"/>
        <v>0</v>
      </c>
      <c r="U108" s="154">
        <f t="shared" si="38"/>
        <v>0</v>
      </c>
      <c r="V108" s="155"/>
      <c r="W108" s="50">
        <f t="shared" si="20"/>
        <v>0</v>
      </c>
      <c r="X108" s="50">
        <f t="shared" si="21"/>
        <v>0</v>
      </c>
      <c r="Y108" s="31"/>
      <c r="Z108" s="22"/>
      <c r="AA108" s="37"/>
      <c r="AB108" s="31"/>
      <c r="AC108" s="50">
        <f t="shared" si="22"/>
        <v>0</v>
      </c>
      <c r="AD108" s="50">
        <f t="shared" si="23"/>
        <v>0</v>
      </c>
      <c r="AE108" s="50">
        <f t="shared" si="24"/>
        <v>0</v>
      </c>
      <c r="AF108" s="50">
        <f t="shared" si="25"/>
        <v>0</v>
      </c>
      <c r="AG108" s="50">
        <f t="shared" si="26"/>
        <v>0</v>
      </c>
      <c r="AH108" s="50">
        <f t="shared" si="27"/>
        <v>0</v>
      </c>
      <c r="AI108" s="50">
        <f t="shared" si="28"/>
        <v>0</v>
      </c>
      <c r="AJ108" s="50">
        <f t="shared" si="29"/>
        <v>0</v>
      </c>
      <c r="AK108" s="51">
        <f t="shared" si="30"/>
        <v>0</v>
      </c>
      <c r="AL108" s="37" t="str">
        <f t="shared" si="31"/>
        <v>Er ontbreken nog enkele gegevens!</v>
      </c>
      <c r="AM108" s="11"/>
      <c r="AN108" s="98">
        <f t="shared" si="32"/>
        <v>0</v>
      </c>
      <c r="AV108" s="20">
        <f t="shared" si="33"/>
        <v>0</v>
      </c>
      <c r="AW108" s="11"/>
    </row>
    <row r="109" spans="1:49" ht="15.75" customHeight="1" x14ac:dyDescent="0.2">
      <c r="A109" s="45">
        <f>SUM($AV$12:AV109)</f>
        <v>0</v>
      </c>
      <c r="B109" s="119"/>
      <c r="C109" s="52"/>
      <c r="D109" s="52"/>
      <c r="E109" s="52"/>
      <c r="F109" s="53"/>
      <c r="G109" s="52"/>
      <c r="H109" s="52"/>
      <c r="I109" s="52"/>
      <c r="J109" s="54"/>
      <c r="K109" s="46"/>
      <c r="L109" s="156">
        <f>IF(K109=Organisatie!$E$20,1,0)</f>
        <v>0</v>
      </c>
      <c r="M109" s="156">
        <f>IF(K109=Organisatie!$D$21,1,0)</f>
        <v>0</v>
      </c>
      <c r="N109" s="156">
        <f>IF(K109=Organisatie!$D$22,1,0)</f>
        <v>0</v>
      </c>
      <c r="O109" s="156">
        <f>IF(K109=Organisatie!$D$23,1,0)</f>
        <v>0</v>
      </c>
      <c r="P109" s="156">
        <f t="shared" si="34"/>
        <v>0</v>
      </c>
      <c r="Q109" s="157">
        <f t="shared" si="35"/>
        <v>0</v>
      </c>
      <c r="R109" s="152">
        <f t="shared" si="36"/>
        <v>0</v>
      </c>
      <c r="S109" s="127"/>
      <c r="T109" s="153">
        <f t="shared" si="37"/>
        <v>0</v>
      </c>
      <c r="U109" s="154">
        <f t="shared" si="38"/>
        <v>0</v>
      </c>
      <c r="V109" s="155"/>
      <c r="W109" s="50">
        <f t="shared" si="20"/>
        <v>0</v>
      </c>
      <c r="X109" s="50">
        <f t="shared" si="21"/>
        <v>0</v>
      </c>
      <c r="Y109" s="31"/>
      <c r="Z109" s="22"/>
      <c r="AA109" s="37"/>
      <c r="AB109" s="31"/>
      <c r="AC109" s="50">
        <f t="shared" si="22"/>
        <v>0</v>
      </c>
      <c r="AD109" s="50">
        <f t="shared" si="23"/>
        <v>0</v>
      </c>
      <c r="AE109" s="50">
        <f t="shared" si="24"/>
        <v>0</v>
      </c>
      <c r="AF109" s="50">
        <f t="shared" si="25"/>
        <v>0</v>
      </c>
      <c r="AG109" s="50">
        <f t="shared" si="26"/>
        <v>0</v>
      </c>
      <c r="AH109" s="50">
        <f t="shared" si="27"/>
        <v>0</v>
      </c>
      <c r="AI109" s="50">
        <f t="shared" si="28"/>
        <v>0</v>
      </c>
      <c r="AJ109" s="50">
        <f t="shared" si="29"/>
        <v>0</v>
      </c>
      <c r="AK109" s="51">
        <f t="shared" si="30"/>
        <v>0</v>
      </c>
      <c r="AL109" s="37" t="str">
        <f t="shared" si="31"/>
        <v>Er ontbreken nog enkele gegevens!</v>
      </c>
      <c r="AM109" s="11"/>
      <c r="AN109" s="98">
        <f t="shared" si="32"/>
        <v>0</v>
      </c>
      <c r="AV109" s="20">
        <f t="shared" si="33"/>
        <v>0</v>
      </c>
      <c r="AW109" s="11"/>
    </row>
    <row r="110" spans="1:49" ht="15.75" customHeight="1" x14ac:dyDescent="0.2">
      <c r="A110" s="45">
        <f>SUM($AV$12:AV110)</f>
        <v>0</v>
      </c>
      <c r="B110" s="119"/>
      <c r="C110" s="52"/>
      <c r="D110" s="52"/>
      <c r="E110" s="52"/>
      <c r="F110" s="53"/>
      <c r="G110" s="52"/>
      <c r="H110" s="52"/>
      <c r="I110" s="52"/>
      <c r="J110" s="54"/>
      <c r="K110" s="46"/>
      <c r="L110" s="156">
        <f>IF(K110=Organisatie!$E$20,1,0)</f>
        <v>0</v>
      </c>
      <c r="M110" s="156">
        <f>IF(K110=Organisatie!$D$21,1,0)</f>
        <v>0</v>
      </c>
      <c r="N110" s="156">
        <f>IF(K110=Organisatie!$D$22,1,0)</f>
        <v>0</v>
      </c>
      <c r="O110" s="156">
        <f>IF(K110=Organisatie!$D$23,1,0)</f>
        <v>0</v>
      </c>
      <c r="P110" s="156">
        <f t="shared" si="34"/>
        <v>0</v>
      </c>
      <c r="Q110" s="157">
        <f t="shared" si="35"/>
        <v>0</v>
      </c>
      <c r="R110" s="152">
        <f t="shared" si="36"/>
        <v>0</v>
      </c>
      <c r="S110" s="127"/>
      <c r="T110" s="153">
        <f t="shared" si="37"/>
        <v>0</v>
      </c>
      <c r="U110" s="154">
        <f t="shared" si="38"/>
        <v>0</v>
      </c>
      <c r="V110" s="155"/>
      <c r="W110" s="50">
        <f t="shared" si="20"/>
        <v>0</v>
      </c>
      <c r="X110" s="50">
        <f t="shared" si="21"/>
        <v>0</v>
      </c>
      <c r="Y110" s="31"/>
      <c r="Z110" s="22"/>
      <c r="AA110" s="37"/>
      <c r="AB110" s="31"/>
      <c r="AC110" s="50">
        <f t="shared" si="22"/>
        <v>0</v>
      </c>
      <c r="AD110" s="50">
        <f t="shared" si="23"/>
        <v>0</v>
      </c>
      <c r="AE110" s="50">
        <f t="shared" si="24"/>
        <v>0</v>
      </c>
      <c r="AF110" s="50">
        <f t="shared" si="25"/>
        <v>0</v>
      </c>
      <c r="AG110" s="50">
        <f t="shared" si="26"/>
        <v>0</v>
      </c>
      <c r="AH110" s="50">
        <f t="shared" si="27"/>
        <v>0</v>
      </c>
      <c r="AI110" s="50">
        <f t="shared" si="28"/>
        <v>0</v>
      </c>
      <c r="AJ110" s="50">
        <f t="shared" si="29"/>
        <v>0</v>
      </c>
      <c r="AK110" s="51">
        <f t="shared" si="30"/>
        <v>0</v>
      </c>
      <c r="AL110" s="37" t="str">
        <f t="shared" si="31"/>
        <v>Er ontbreken nog enkele gegevens!</v>
      </c>
      <c r="AM110" s="11"/>
      <c r="AN110" s="98">
        <f t="shared" si="32"/>
        <v>0</v>
      </c>
      <c r="AV110" s="20">
        <f t="shared" si="33"/>
        <v>0</v>
      </c>
      <c r="AW110" s="11"/>
    </row>
    <row r="111" spans="1:49" ht="15.75" customHeight="1" x14ac:dyDescent="0.2">
      <c r="A111" s="45">
        <f>SUM($AV$12:AV111)</f>
        <v>0</v>
      </c>
      <c r="B111" s="119"/>
      <c r="C111" s="52"/>
      <c r="D111" s="52"/>
      <c r="E111" s="52"/>
      <c r="F111" s="53"/>
      <c r="G111" s="52"/>
      <c r="H111" s="52"/>
      <c r="I111" s="52"/>
      <c r="J111" s="54"/>
      <c r="K111" s="46"/>
      <c r="L111" s="156">
        <f>IF(K111=Organisatie!$E$20,1,0)</f>
        <v>0</v>
      </c>
      <c r="M111" s="156">
        <f>IF(K111=Organisatie!$D$21,1,0)</f>
        <v>0</v>
      </c>
      <c r="N111" s="156">
        <f>IF(K111=Organisatie!$D$22,1,0)</f>
        <v>0</v>
      </c>
      <c r="O111" s="156">
        <f>IF(K111=Organisatie!$D$23,1,0)</f>
        <v>0</v>
      </c>
      <c r="P111" s="156">
        <f t="shared" si="34"/>
        <v>0</v>
      </c>
      <c r="Q111" s="157">
        <f t="shared" si="35"/>
        <v>0</v>
      </c>
      <c r="R111" s="152">
        <f t="shared" si="36"/>
        <v>0</v>
      </c>
      <c r="S111" s="127"/>
      <c r="T111" s="153">
        <f t="shared" si="37"/>
        <v>0</v>
      </c>
      <c r="U111" s="154">
        <f t="shared" si="38"/>
        <v>0</v>
      </c>
      <c r="V111" s="155"/>
      <c r="W111" s="50">
        <f t="shared" si="20"/>
        <v>0</v>
      </c>
      <c r="X111" s="50">
        <f t="shared" si="21"/>
        <v>0</v>
      </c>
      <c r="Y111" s="31"/>
      <c r="Z111" s="22"/>
      <c r="AA111" s="37"/>
      <c r="AB111" s="31"/>
      <c r="AC111" s="50">
        <f t="shared" si="22"/>
        <v>0</v>
      </c>
      <c r="AD111" s="50">
        <f t="shared" si="23"/>
        <v>0</v>
      </c>
      <c r="AE111" s="50">
        <f t="shared" si="24"/>
        <v>0</v>
      </c>
      <c r="AF111" s="50">
        <f t="shared" si="25"/>
        <v>0</v>
      </c>
      <c r="AG111" s="50">
        <f t="shared" si="26"/>
        <v>0</v>
      </c>
      <c r="AH111" s="50">
        <f t="shared" si="27"/>
        <v>0</v>
      </c>
      <c r="AI111" s="50">
        <f t="shared" si="28"/>
        <v>0</v>
      </c>
      <c r="AJ111" s="50">
        <f t="shared" si="29"/>
        <v>0</v>
      </c>
      <c r="AK111" s="51">
        <f t="shared" si="30"/>
        <v>0</v>
      </c>
      <c r="AL111" s="37" t="str">
        <f t="shared" si="31"/>
        <v>Er ontbreken nog enkele gegevens!</v>
      </c>
      <c r="AM111" s="11"/>
      <c r="AN111" s="98">
        <f t="shared" si="32"/>
        <v>0</v>
      </c>
      <c r="AV111" s="20">
        <f t="shared" si="33"/>
        <v>0</v>
      </c>
      <c r="AW111" s="11"/>
    </row>
    <row r="112" spans="1:49" ht="15.75" customHeight="1" x14ac:dyDescent="0.2">
      <c r="A112" s="45">
        <f>SUM($AV$12:AV112)</f>
        <v>0</v>
      </c>
      <c r="B112" s="119"/>
      <c r="C112" s="52"/>
      <c r="D112" s="52"/>
      <c r="E112" s="52"/>
      <c r="F112" s="53"/>
      <c r="G112" s="52"/>
      <c r="H112" s="52"/>
      <c r="I112" s="52"/>
      <c r="J112" s="54"/>
      <c r="K112" s="46"/>
      <c r="L112" s="156">
        <f>IF(K112=Organisatie!$E$20,1,0)</f>
        <v>0</v>
      </c>
      <c r="M112" s="156">
        <f>IF(K112=Organisatie!$D$21,1,0)</f>
        <v>0</v>
      </c>
      <c r="N112" s="156">
        <f>IF(K112=Organisatie!$D$22,1,0)</f>
        <v>0</v>
      </c>
      <c r="O112" s="156">
        <f>IF(K112=Organisatie!$D$23,1,0)</f>
        <v>0</v>
      </c>
      <c r="P112" s="156">
        <f t="shared" si="34"/>
        <v>0</v>
      </c>
      <c r="Q112" s="157">
        <f t="shared" si="35"/>
        <v>0</v>
      </c>
      <c r="R112" s="152">
        <f t="shared" si="36"/>
        <v>0</v>
      </c>
      <c r="S112" s="127"/>
      <c r="T112" s="153">
        <f t="shared" si="37"/>
        <v>0</v>
      </c>
      <c r="U112" s="154">
        <f t="shared" si="38"/>
        <v>0</v>
      </c>
      <c r="V112" s="155"/>
      <c r="W112" s="50">
        <f t="shared" si="20"/>
        <v>0</v>
      </c>
      <c r="X112" s="50">
        <f t="shared" si="21"/>
        <v>0</v>
      </c>
      <c r="Y112" s="31"/>
      <c r="Z112" s="22"/>
      <c r="AA112" s="37"/>
      <c r="AB112" s="31"/>
      <c r="AC112" s="50">
        <f t="shared" si="22"/>
        <v>0</v>
      </c>
      <c r="AD112" s="50">
        <f t="shared" si="23"/>
        <v>0</v>
      </c>
      <c r="AE112" s="50">
        <f t="shared" si="24"/>
        <v>0</v>
      </c>
      <c r="AF112" s="50">
        <f t="shared" si="25"/>
        <v>0</v>
      </c>
      <c r="AG112" s="50">
        <f t="shared" si="26"/>
        <v>0</v>
      </c>
      <c r="AH112" s="50">
        <f t="shared" si="27"/>
        <v>0</v>
      </c>
      <c r="AI112" s="50">
        <f t="shared" si="28"/>
        <v>0</v>
      </c>
      <c r="AJ112" s="50">
        <f t="shared" si="29"/>
        <v>0</v>
      </c>
      <c r="AK112" s="51">
        <f t="shared" si="30"/>
        <v>0</v>
      </c>
      <c r="AL112" s="37" t="str">
        <f t="shared" si="31"/>
        <v>Er ontbreken nog enkele gegevens!</v>
      </c>
      <c r="AM112" s="11"/>
      <c r="AN112" s="98">
        <f t="shared" si="32"/>
        <v>0</v>
      </c>
      <c r="AV112" s="20">
        <f t="shared" si="33"/>
        <v>0</v>
      </c>
      <c r="AW112" s="11"/>
    </row>
    <row r="113" spans="1:49" ht="15.75" customHeight="1" x14ac:dyDescent="0.2">
      <c r="A113" s="45">
        <f>SUM($AV$12:AV113)</f>
        <v>0</v>
      </c>
      <c r="B113" s="119"/>
      <c r="C113" s="52"/>
      <c r="D113" s="52"/>
      <c r="E113" s="52"/>
      <c r="F113" s="53"/>
      <c r="G113" s="52"/>
      <c r="H113" s="52"/>
      <c r="I113" s="52"/>
      <c r="J113" s="54"/>
      <c r="K113" s="46"/>
      <c r="L113" s="156">
        <f>IF(K113=Organisatie!$E$20,1,0)</f>
        <v>0</v>
      </c>
      <c r="M113" s="156">
        <f>IF(K113=Organisatie!$D$21,1,0)</f>
        <v>0</v>
      </c>
      <c r="N113" s="156">
        <f>IF(K113=Organisatie!$D$22,1,0)</f>
        <v>0</v>
      </c>
      <c r="O113" s="156">
        <f>IF(K113=Organisatie!$D$23,1,0)</f>
        <v>0</v>
      </c>
      <c r="P113" s="156">
        <f t="shared" si="34"/>
        <v>0</v>
      </c>
      <c r="Q113" s="157">
        <f t="shared" si="35"/>
        <v>0</v>
      </c>
      <c r="R113" s="152">
        <f t="shared" si="36"/>
        <v>0</v>
      </c>
      <c r="S113" s="127"/>
      <c r="T113" s="153">
        <f t="shared" si="37"/>
        <v>0</v>
      </c>
      <c r="U113" s="154">
        <f t="shared" si="38"/>
        <v>0</v>
      </c>
      <c r="V113" s="155"/>
      <c r="W113" s="50">
        <f t="shared" si="20"/>
        <v>0</v>
      </c>
      <c r="X113" s="50">
        <f t="shared" si="21"/>
        <v>0</v>
      </c>
      <c r="Y113" s="57"/>
      <c r="Z113" s="22"/>
      <c r="AA113" s="37"/>
      <c r="AB113" s="31"/>
      <c r="AC113" s="50">
        <f t="shared" si="22"/>
        <v>0</v>
      </c>
      <c r="AD113" s="50">
        <f t="shared" si="23"/>
        <v>0</v>
      </c>
      <c r="AE113" s="50">
        <f t="shared" si="24"/>
        <v>0</v>
      </c>
      <c r="AF113" s="50">
        <f t="shared" si="25"/>
        <v>0</v>
      </c>
      <c r="AG113" s="50">
        <f t="shared" si="26"/>
        <v>0</v>
      </c>
      <c r="AH113" s="50">
        <f t="shared" si="27"/>
        <v>0</v>
      </c>
      <c r="AI113" s="50">
        <f t="shared" si="28"/>
        <v>0</v>
      </c>
      <c r="AJ113" s="50">
        <f t="shared" si="29"/>
        <v>0</v>
      </c>
      <c r="AK113" s="51">
        <f t="shared" si="30"/>
        <v>0</v>
      </c>
      <c r="AL113" s="37" t="str">
        <f t="shared" si="31"/>
        <v>Er ontbreken nog enkele gegevens!</v>
      </c>
      <c r="AM113" s="11"/>
      <c r="AN113" s="98">
        <f t="shared" si="32"/>
        <v>0</v>
      </c>
      <c r="AV113" s="20">
        <f t="shared" si="33"/>
        <v>0</v>
      </c>
      <c r="AW113" s="11"/>
    </row>
    <row r="114" spans="1:49" ht="15.75" customHeight="1" x14ac:dyDescent="0.2">
      <c r="A114" s="45">
        <f>SUM($AV$12:AV114)</f>
        <v>0</v>
      </c>
      <c r="B114" s="119"/>
      <c r="C114" s="52"/>
      <c r="D114" s="52"/>
      <c r="E114" s="52"/>
      <c r="F114" s="53"/>
      <c r="G114" s="52"/>
      <c r="H114" s="52"/>
      <c r="I114" s="52"/>
      <c r="J114" s="54"/>
      <c r="K114" s="46"/>
      <c r="L114" s="156">
        <f>IF(K114=Organisatie!$E$20,1,0)</f>
        <v>0</v>
      </c>
      <c r="M114" s="156">
        <f>IF(K114=Organisatie!$D$21,1,0)</f>
        <v>0</v>
      </c>
      <c r="N114" s="156">
        <f>IF(K114=Organisatie!$D$22,1,0)</f>
        <v>0</v>
      </c>
      <c r="O114" s="156">
        <f>IF(K114=Organisatie!$D$23,1,0)</f>
        <v>0</v>
      </c>
      <c r="P114" s="156">
        <f t="shared" si="34"/>
        <v>0</v>
      </c>
      <c r="Q114" s="157">
        <f t="shared" si="35"/>
        <v>0</v>
      </c>
      <c r="R114" s="152">
        <f t="shared" si="36"/>
        <v>0</v>
      </c>
      <c r="S114" s="127"/>
      <c r="T114" s="153">
        <f t="shared" si="37"/>
        <v>0</v>
      </c>
      <c r="U114" s="154">
        <f t="shared" si="38"/>
        <v>0</v>
      </c>
      <c r="V114" s="155"/>
      <c r="W114" s="50">
        <f t="shared" si="20"/>
        <v>0</v>
      </c>
      <c r="X114" s="50">
        <f t="shared" si="21"/>
        <v>0</v>
      </c>
      <c r="Y114" s="31"/>
      <c r="Z114" s="22"/>
      <c r="AA114" s="37"/>
      <c r="AB114" s="31"/>
      <c r="AC114" s="50">
        <f t="shared" si="22"/>
        <v>0</v>
      </c>
      <c r="AD114" s="50">
        <f t="shared" si="23"/>
        <v>0</v>
      </c>
      <c r="AE114" s="50">
        <f t="shared" si="24"/>
        <v>0</v>
      </c>
      <c r="AF114" s="50">
        <f t="shared" si="25"/>
        <v>0</v>
      </c>
      <c r="AG114" s="50">
        <f t="shared" si="26"/>
        <v>0</v>
      </c>
      <c r="AH114" s="50">
        <f t="shared" si="27"/>
        <v>0</v>
      </c>
      <c r="AI114" s="50">
        <f t="shared" si="28"/>
        <v>0</v>
      </c>
      <c r="AJ114" s="50">
        <f t="shared" si="29"/>
        <v>0</v>
      </c>
      <c r="AK114" s="51">
        <f t="shared" si="30"/>
        <v>0</v>
      </c>
      <c r="AL114" s="37" t="str">
        <f t="shared" si="31"/>
        <v>Er ontbreken nog enkele gegevens!</v>
      </c>
      <c r="AM114" s="11"/>
      <c r="AN114" s="98">
        <f t="shared" si="32"/>
        <v>0</v>
      </c>
      <c r="AV114" s="20">
        <f t="shared" si="33"/>
        <v>0</v>
      </c>
      <c r="AW114" s="11"/>
    </row>
    <row r="115" spans="1:49" ht="15.75" customHeight="1" x14ac:dyDescent="0.2">
      <c r="A115" s="45">
        <f>SUM($AV$12:AV115)</f>
        <v>0</v>
      </c>
      <c r="B115" s="119"/>
      <c r="C115" s="52"/>
      <c r="D115" s="52"/>
      <c r="E115" s="52"/>
      <c r="F115" s="53"/>
      <c r="G115" s="52"/>
      <c r="H115" s="52"/>
      <c r="I115" s="52"/>
      <c r="J115" s="54"/>
      <c r="K115" s="46"/>
      <c r="L115" s="156">
        <f>IF(K115=Organisatie!$E$20,1,0)</f>
        <v>0</v>
      </c>
      <c r="M115" s="156">
        <f>IF(K115=Organisatie!$D$21,1,0)</f>
        <v>0</v>
      </c>
      <c r="N115" s="156">
        <f>IF(K115=Organisatie!$D$22,1,0)</f>
        <v>0</v>
      </c>
      <c r="O115" s="156">
        <f>IF(K115=Organisatie!$D$23,1,0)</f>
        <v>0</v>
      </c>
      <c r="P115" s="156">
        <f t="shared" si="34"/>
        <v>0</v>
      </c>
      <c r="Q115" s="157">
        <f t="shared" si="35"/>
        <v>0</v>
      </c>
      <c r="R115" s="152">
        <f t="shared" si="36"/>
        <v>0</v>
      </c>
      <c r="S115" s="127"/>
      <c r="T115" s="153">
        <f t="shared" si="37"/>
        <v>0</v>
      </c>
      <c r="U115" s="154">
        <f t="shared" si="38"/>
        <v>0</v>
      </c>
      <c r="V115" s="155"/>
      <c r="W115" s="50">
        <f t="shared" si="20"/>
        <v>0</v>
      </c>
      <c r="X115" s="50">
        <f t="shared" si="21"/>
        <v>0</v>
      </c>
      <c r="Y115" s="31"/>
      <c r="Z115" s="22"/>
      <c r="AA115" s="37"/>
      <c r="AB115" s="31"/>
      <c r="AC115" s="50">
        <f t="shared" si="22"/>
        <v>0</v>
      </c>
      <c r="AD115" s="50">
        <f t="shared" si="23"/>
        <v>0</v>
      </c>
      <c r="AE115" s="50">
        <f t="shared" si="24"/>
        <v>0</v>
      </c>
      <c r="AF115" s="50">
        <f t="shared" si="25"/>
        <v>0</v>
      </c>
      <c r="AG115" s="50">
        <f t="shared" si="26"/>
        <v>0</v>
      </c>
      <c r="AH115" s="50">
        <f t="shared" si="27"/>
        <v>0</v>
      </c>
      <c r="AI115" s="50">
        <f t="shared" si="28"/>
        <v>0</v>
      </c>
      <c r="AJ115" s="50">
        <f t="shared" si="29"/>
        <v>0</v>
      </c>
      <c r="AK115" s="51">
        <f t="shared" si="30"/>
        <v>0</v>
      </c>
      <c r="AL115" s="37" t="str">
        <f t="shared" si="31"/>
        <v>Er ontbreken nog enkele gegevens!</v>
      </c>
      <c r="AM115" s="11"/>
      <c r="AN115" s="98">
        <f t="shared" si="32"/>
        <v>0</v>
      </c>
      <c r="AV115" s="20">
        <f t="shared" si="33"/>
        <v>0</v>
      </c>
      <c r="AW115" s="11"/>
    </row>
    <row r="116" spans="1:49" ht="15.75" customHeight="1" x14ac:dyDescent="0.2">
      <c r="A116" s="45">
        <f>SUM($AV$12:AV116)</f>
        <v>0</v>
      </c>
      <c r="B116" s="119"/>
      <c r="C116" s="52"/>
      <c r="D116" s="52"/>
      <c r="E116" s="52"/>
      <c r="F116" s="53"/>
      <c r="G116" s="52"/>
      <c r="H116" s="52"/>
      <c r="I116" s="52"/>
      <c r="J116" s="54"/>
      <c r="K116" s="46"/>
      <c r="L116" s="156">
        <f>IF(K116=Organisatie!$E$20,1,0)</f>
        <v>0</v>
      </c>
      <c r="M116" s="156">
        <f>IF(K116=Organisatie!$D$21,1,0)</f>
        <v>0</v>
      </c>
      <c r="N116" s="156">
        <f>IF(K116=Organisatie!$D$22,1,0)</f>
        <v>0</v>
      </c>
      <c r="O116" s="156">
        <f>IF(K116=Organisatie!$D$23,1,0)</f>
        <v>0</v>
      </c>
      <c r="P116" s="156">
        <f t="shared" si="34"/>
        <v>0</v>
      </c>
      <c r="Q116" s="157">
        <f t="shared" si="35"/>
        <v>0</v>
      </c>
      <c r="R116" s="152">
        <f t="shared" si="36"/>
        <v>0</v>
      </c>
      <c r="S116" s="127"/>
      <c r="T116" s="153">
        <f t="shared" si="37"/>
        <v>0</v>
      </c>
      <c r="U116" s="154">
        <f t="shared" si="38"/>
        <v>0</v>
      </c>
      <c r="V116" s="155"/>
      <c r="W116" s="50">
        <f t="shared" si="20"/>
        <v>0</v>
      </c>
      <c r="X116" s="50">
        <f t="shared" si="21"/>
        <v>0</v>
      </c>
      <c r="Y116" s="31"/>
      <c r="Z116" s="22"/>
      <c r="AA116" s="37"/>
      <c r="AB116" s="31"/>
      <c r="AC116" s="50">
        <f t="shared" si="22"/>
        <v>0</v>
      </c>
      <c r="AD116" s="50">
        <f t="shared" si="23"/>
        <v>0</v>
      </c>
      <c r="AE116" s="50">
        <f t="shared" si="24"/>
        <v>0</v>
      </c>
      <c r="AF116" s="50">
        <f t="shared" si="25"/>
        <v>0</v>
      </c>
      <c r="AG116" s="50">
        <f t="shared" si="26"/>
        <v>0</v>
      </c>
      <c r="AH116" s="50">
        <f t="shared" si="27"/>
        <v>0</v>
      </c>
      <c r="AI116" s="50">
        <f t="shared" si="28"/>
        <v>0</v>
      </c>
      <c r="AJ116" s="50">
        <f t="shared" si="29"/>
        <v>0</v>
      </c>
      <c r="AK116" s="51">
        <f t="shared" si="30"/>
        <v>0</v>
      </c>
      <c r="AL116" s="37" t="str">
        <f t="shared" si="31"/>
        <v>Er ontbreken nog enkele gegevens!</v>
      </c>
      <c r="AM116" s="11"/>
      <c r="AN116" s="98">
        <f t="shared" si="32"/>
        <v>0</v>
      </c>
      <c r="AV116" s="20">
        <f t="shared" si="33"/>
        <v>0</v>
      </c>
      <c r="AW116" s="11"/>
    </row>
    <row r="117" spans="1:49" ht="15.75" customHeight="1" x14ac:dyDescent="0.2">
      <c r="A117" s="45">
        <f>SUM($AV$12:AV117)</f>
        <v>0</v>
      </c>
      <c r="B117" s="119"/>
      <c r="C117" s="52"/>
      <c r="D117" s="52"/>
      <c r="E117" s="52"/>
      <c r="F117" s="53"/>
      <c r="G117" s="52"/>
      <c r="H117" s="52"/>
      <c r="I117" s="52"/>
      <c r="J117" s="54"/>
      <c r="K117" s="46"/>
      <c r="L117" s="156">
        <f>IF(K117=Organisatie!$E$20,1,0)</f>
        <v>0</v>
      </c>
      <c r="M117" s="156">
        <f>IF(K117=Organisatie!$D$21,1,0)</f>
        <v>0</v>
      </c>
      <c r="N117" s="156">
        <f>IF(K117=Organisatie!$D$22,1,0)</f>
        <v>0</v>
      </c>
      <c r="O117" s="156">
        <f>IF(K117=Organisatie!$D$23,1,0)</f>
        <v>0</v>
      </c>
      <c r="P117" s="156">
        <f t="shared" si="34"/>
        <v>0</v>
      </c>
      <c r="Q117" s="157">
        <f t="shared" si="35"/>
        <v>0</v>
      </c>
      <c r="R117" s="152">
        <f t="shared" si="36"/>
        <v>0</v>
      </c>
      <c r="S117" s="127"/>
      <c r="T117" s="153">
        <f t="shared" si="37"/>
        <v>0</v>
      </c>
      <c r="U117" s="154">
        <f t="shared" si="38"/>
        <v>0</v>
      </c>
      <c r="V117" s="155"/>
      <c r="W117" s="50">
        <f t="shared" si="20"/>
        <v>0</v>
      </c>
      <c r="X117" s="50">
        <f t="shared" si="21"/>
        <v>0</v>
      </c>
      <c r="Y117" s="31"/>
      <c r="Z117" s="22"/>
      <c r="AA117" s="37"/>
      <c r="AB117" s="31"/>
      <c r="AC117" s="50">
        <f t="shared" si="22"/>
        <v>0</v>
      </c>
      <c r="AD117" s="50">
        <f t="shared" si="23"/>
        <v>0</v>
      </c>
      <c r="AE117" s="50">
        <f t="shared" si="24"/>
        <v>0</v>
      </c>
      <c r="AF117" s="50">
        <f t="shared" si="25"/>
        <v>0</v>
      </c>
      <c r="AG117" s="50">
        <f t="shared" si="26"/>
        <v>0</v>
      </c>
      <c r="AH117" s="50">
        <f t="shared" si="27"/>
        <v>0</v>
      </c>
      <c r="AI117" s="50">
        <f t="shared" si="28"/>
        <v>0</v>
      </c>
      <c r="AJ117" s="50">
        <f t="shared" si="29"/>
        <v>0</v>
      </c>
      <c r="AK117" s="51">
        <f t="shared" si="30"/>
        <v>0</v>
      </c>
      <c r="AL117" s="37" t="str">
        <f t="shared" si="31"/>
        <v>Er ontbreken nog enkele gegevens!</v>
      </c>
      <c r="AM117" s="11"/>
      <c r="AN117" s="98">
        <f t="shared" si="32"/>
        <v>0</v>
      </c>
      <c r="AV117" s="20">
        <f t="shared" si="33"/>
        <v>0</v>
      </c>
      <c r="AW117" s="11"/>
    </row>
    <row r="118" spans="1:49" ht="15.75" customHeight="1" x14ac:dyDescent="0.2">
      <c r="A118" s="45">
        <f>SUM($AV$12:AV118)</f>
        <v>0</v>
      </c>
      <c r="B118" s="119"/>
      <c r="C118" s="52"/>
      <c r="D118" s="52"/>
      <c r="E118" s="52"/>
      <c r="F118" s="53"/>
      <c r="G118" s="52"/>
      <c r="H118" s="52"/>
      <c r="I118" s="52"/>
      <c r="J118" s="54"/>
      <c r="K118" s="46"/>
      <c r="L118" s="156">
        <f>IF(K118=Organisatie!$E$20,1,0)</f>
        <v>0</v>
      </c>
      <c r="M118" s="156">
        <f>IF(K118=Organisatie!$D$21,1,0)</f>
        <v>0</v>
      </c>
      <c r="N118" s="156">
        <f>IF(K118=Organisatie!$D$22,1,0)</f>
        <v>0</v>
      </c>
      <c r="O118" s="156">
        <f>IF(K118=Organisatie!$D$23,1,0)</f>
        <v>0</v>
      </c>
      <c r="P118" s="156">
        <f t="shared" si="34"/>
        <v>0</v>
      </c>
      <c r="Q118" s="157">
        <f t="shared" si="35"/>
        <v>0</v>
      </c>
      <c r="R118" s="152">
        <f t="shared" si="36"/>
        <v>0</v>
      </c>
      <c r="S118" s="127"/>
      <c r="T118" s="153">
        <f t="shared" si="37"/>
        <v>0</v>
      </c>
      <c r="U118" s="154">
        <f t="shared" si="38"/>
        <v>0</v>
      </c>
      <c r="V118" s="155"/>
      <c r="W118" s="50">
        <f t="shared" si="20"/>
        <v>0</v>
      </c>
      <c r="X118" s="50">
        <f t="shared" si="21"/>
        <v>0</v>
      </c>
      <c r="Y118" s="31"/>
      <c r="Z118" s="22"/>
      <c r="AA118" s="37"/>
      <c r="AB118" s="31"/>
      <c r="AC118" s="50">
        <f t="shared" si="22"/>
        <v>0</v>
      </c>
      <c r="AD118" s="50">
        <f t="shared" si="23"/>
        <v>0</v>
      </c>
      <c r="AE118" s="50">
        <f t="shared" si="24"/>
        <v>0</v>
      </c>
      <c r="AF118" s="50">
        <f t="shared" si="25"/>
        <v>0</v>
      </c>
      <c r="AG118" s="50">
        <f t="shared" si="26"/>
        <v>0</v>
      </c>
      <c r="AH118" s="50">
        <f t="shared" si="27"/>
        <v>0</v>
      </c>
      <c r="AI118" s="50">
        <f t="shared" si="28"/>
        <v>0</v>
      </c>
      <c r="AJ118" s="50">
        <f t="shared" si="29"/>
        <v>0</v>
      </c>
      <c r="AK118" s="51">
        <f t="shared" si="30"/>
        <v>0</v>
      </c>
      <c r="AL118" s="37" t="str">
        <f t="shared" si="31"/>
        <v>Er ontbreken nog enkele gegevens!</v>
      </c>
      <c r="AM118" s="11"/>
      <c r="AN118" s="98">
        <f t="shared" si="32"/>
        <v>0</v>
      </c>
      <c r="AV118" s="20">
        <f t="shared" si="33"/>
        <v>0</v>
      </c>
      <c r="AW118" s="11"/>
    </row>
    <row r="119" spans="1:49" ht="15.75" customHeight="1" x14ac:dyDescent="0.2">
      <c r="A119" s="45">
        <f>SUM($AV$12:AV119)</f>
        <v>0</v>
      </c>
      <c r="B119" s="119"/>
      <c r="C119" s="52"/>
      <c r="D119" s="52"/>
      <c r="E119" s="52"/>
      <c r="F119" s="53"/>
      <c r="G119" s="52"/>
      <c r="H119" s="52"/>
      <c r="I119" s="52"/>
      <c r="J119" s="54"/>
      <c r="K119" s="46"/>
      <c r="L119" s="156">
        <f>IF(K119=Organisatie!$E$20,1,0)</f>
        <v>0</v>
      </c>
      <c r="M119" s="156">
        <f>IF(K119=Organisatie!$D$21,1,0)</f>
        <v>0</v>
      </c>
      <c r="N119" s="156">
        <f>IF(K119=Organisatie!$D$22,1,0)</f>
        <v>0</v>
      </c>
      <c r="O119" s="156">
        <f>IF(K119=Organisatie!$D$23,1,0)</f>
        <v>0</v>
      </c>
      <c r="P119" s="156">
        <f t="shared" si="34"/>
        <v>0</v>
      </c>
      <c r="Q119" s="157">
        <f t="shared" si="35"/>
        <v>0</v>
      </c>
      <c r="R119" s="152">
        <f t="shared" si="36"/>
        <v>0</v>
      </c>
      <c r="S119" s="127"/>
      <c r="T119" s="153">
        <f t="shared" si="37"/>
        <v>0</v>
      </c>
      <c r="U119" s="154">
        <f t="shared" si="38"/>
        <v>0</v>
      </c>
      <c r="V119" s="155"/>
      <c r="W119" s="50">
        <f t="shared" si="20"/>
        <v>0</v>
      </c>
      <c r="X119" s="50">
        <f t="shared" si="21"/>
        <v>0</v>
      </c>
      <c r="Y119" s="22"/>
      <c r="Z119" s="22"/>
      <c r="AA119" s="37"/>
      <c r="AB119" s="31"/>
      <c r="AC119" s="50">
        <f t="shared" si="22"/>
        <v>0</v>
      </c>
      <c r="AD119" s="50">
        <f t="shared" si="23"/>
        <v>0</v>
      </c>
      <c r="AE119" s="50">
        <f t="shared" si="24"/>
        <v>0</v>
      </c>
      <c r="AF119" s="50">
        <f t="shared" si="25"/>
        <v>0</v>
      </c>
      <c r="AG119" s="50">
        <f t="shared" si="26"/>
        <v>0</v>
      </c>
      <c r="AH119" s="50">
        <f t="shared" si="27"/>
        <v>0</v>
      </c>
      <c r="AI119" s="50">
        <f t="shared" si="28"/>
        <v>0</v>
      </c>
      <c r="AJ119" s="50">
        <f t="shared" si="29"/>
        <v>0</v>
      </c>
      <c r="AK119" s="51">
        <f t="shared" si="30"/>
        <v>0</v>
      </c>
      <c r="AL119" s="37" t="str">
        <f t="shared" si="31"/>
        <v>Er ontbreken nog enkele gegevens!</v>
      </c>
      <c r="AM119" s="11"/>
      <c r="AN119" s="98">
        <f t="shared" si="32"/>
        <v>0</v>
      </c>
      <c r="AV119" s="20">
        <f t="shared" si="33"/>
        <v>0</v>
      </c>
      <c r="AW119" s="11"/>
    </row>
    <row r="120" spans="1:49" ht="15.75" customHeight="1" x14ac:dyDescent="0.2">
      <c r="A120" s="45">
        <f>SUM($AV$12:AV120)</f>
        <v>0</v>
      </c>
      <c r="B120" s="119"/>
      <c r="C120" s="52"/>
      <c r="D120" s="52"/>
      <c r="E120" s="52"/>
      <c r="F120" s="53"/>
      <c r="G120" s="52"/>
      <c r="H120" s="52"/>
      <c r="I120" s="52"/>
      <c r="J120" s="54"/>
      <c r="K120" s="46"/>
      <c r="L120" s="156">
        <f>IF(K120=Organisatie!$E$20,1,0)</f>
        <v>0</v>
      </c>
      <c r="M120" s="156">
        <f>IF(K120=Organisatie!$D$21,1,0)</f>
        <v>0</v>
      </c>
      <c r="N120" s="156">
        <f>IF(K120=Organisatie!$D$22,1,0)</f>
        <v>0</v>
      </c>
      <c r="O120" s="156">
        <f>IF(K120=Organisatie!$D$23,1,0)</f>
        <v>0</v>
      </c>
      <c r="P120" s="156">
        <f t="shared" si="34"/>
        <v>0</v>
      </c>
      <c r="Q120" s="157">
        <f t="shared" si="35"/>
        <v>0</v>
      </c>
      <c r="R120" s="152">
        <f t="shared" si="36"/>
        <v>0</v>
      </c>
      <c r="S120" s="127"/>
      <c r="T120" s="153">
        <f t="shared" si="37"/>
        <v>0</v>
      </c>
      <c r="U120" s="154">
        <f t="shared" si="38"/>
        <v>0</v>
      </c>
      <c r="V120" s="155"/>
      <c r="W120" s="50">
        <f t="shared" si="20"/>
        <v>0</v>
      </c>
      <c r="X120" s="50">
        <f t="shared" si="21"/>
        <v>0</v>
      </c>
      <c r="Y120" s="22"/>
      <c r="Z120" s="22"/>
      <c r="AA120" s="37"/>
      <c r="AB120" s="31"/>
      <c r="AC120" s="50">
        <f t="shared" si="22"/>
        <v>0</v>
      </c>
      <c r="AD120" s="50">
        <f t="shared" si="23"/>
        <v>0</v>
      </c>
      <c r="AE120" s="50">
        <f t="shared" si="24"/>
        <v>0</v>
      </c>
      <c r="AF120" s="50">
        <f t="shared" si="25"/>
        <v>0</v>
      </c>
      <c r="AG120" s="50">
        <f t="shared" si="26"/>
        <v>0</v>
      </c>
      <c r="AH120" s="50">
        <f t="shared" si="27"/>
        <v>0</v>
      </c>
      <c r="AI120" s="50">
        <f t="shared" si="28"/>
        <v>0</v>
      </c>
      <c r="AJ120" s="50">
        <f t="shared" si="29"/>
        <v>0</v>
      </c>
      <c r="AK120" s="51">
        <f t="shared" si="30"/>
        <v>0</v>
      </c>
      <c r="AL120" s="37" t="str">
        <f t="shared" si="31"/>
        <v>Er ontbreken nog enkele gegevens!</v>
      </c>
      <c r="AM120" s="11"/>
      <c r="AN120" s="98">
        <f t="shared" si="32"/>
        <v>0</v>
      </c>
      <c r="AV120" s="20">
        <f t="shared" si="33"/>
        <v>0</v>
      </c>
      <c r="AW120" s="11"/>
    </row>
    <row r="121" spans="1:49" ht="15.75" customHeight="1" x14ac:dyDescent="0.2">
      <c r="A121" s="45">
        <f>SUM($AV$12:AV121)</f>
        <v>0</v>
      </c>
      <c r="B121" s="119"/>
      <c r="C121" s="52"/>
      <c r="D121" s="52"/>
      <c r="E121" s="52"/>
      <c r="F121" s="53"/>
      <c r="G121" s="52"/>
      <c r="H121" s="52"/>
      <c r="I121" s="52"/>
      <c r="J121" s="54"/>
      <c r="K121" s="46"/>
      <c r="L121" s="156">
        <f>IF(K121=Organisatie!$E$20,1,0)</f>
        <v>0</v>
      </c>
      <c r="M121" s="156">
        <f>IF(K121=Organisatie!$D$21,1,0)</f>
        <v>0</v>
      </c>
      <c r="N121" s="156">
        <f>IF(K121=Organisatie!$D$22,1,0)</f>
        <v>0</v>
      </c>
      <c r="O121" s="156">
        <f>IF(K121=Organisatie!$D$23,1,0)</f>
        <v>0</v>
      </c>
      <c r="P121" s="156">
        <f t="shared" si="34"/>
        <v>0</v>
      </c>
      <c r="Q121" s="157">
        <f t="shared" si="35"/>
        <v>0</v>
      </c>
      <c r="R121" s="152">
        <f t="shared" si="36"/>
        <v>0</v>
      </c>
      <c r="S121" s="127"/>
      <c r="T121" s="153">
        <f t="shared" si="37"/>
        <v>0</v>
      </c>
      <c r="U121" s="154">
        <f t="shared" si="38"/>
        <v>0</v>
      </c>
      <c r="V121" s="155"/>
      <c r="W121" s="50">
        <f t="shared" si="20"/>
        <v>0</v>
      </c>
      <c r="X121" s="50">
        <f t="shared" si="21"/>
        <v>0</v>
      </c>
      <c r="Y121" s="22"/>
      <c r="Z121" s="22"/>
      <c r="AA121" s="37"/>
      <c r="AB121" s="31"/>
      <c r="AC121" s="50">
        <f t="shared" si="22"/>
        <v>0</v>
      </c>
      <c r="AD121" s="50">
        <f t="shared" si="23"/>
        <v>0</v>
      </c>
      <c r="AE121" s="50">
        <f t="shared" si="24"/>
        <v>0</v>
      </c>
      <c r="AF121" s="50">
        <f t="shared" si="25"/>
        <v>0</v>
      </c>
      <c r="AG121" s="50">
        <f t="shared" si="26"/>
        <v>0</v>
      </c>
      <c r="AH121" s="50">
        <f t="shared" si="27"/>
        <v>0</v>
      </c>
      <c r="AI121" s="50">
        <f t="shared" si="28"/>
        <v>0</v>
      </c>
      <c r="AJ121" s="50">
        <f t="shared" si="29"/>
        <v>0</v>
      </c>
      <c r="AK121" s="51">
        <f t="shared" si="30"/>
        <v>0</v>
      </c>
      <c r="AL121" s="37" t="str">
        <f t="shared" si="31"/>
        <v>Er ontbreken nog enkele gegevens!</v>
      </c>
      <c r="AM121" s="11"/>
      <c r="AN121" s="98">
        <f t="shared" si="32"/>
        <v>0</v>
      </c>
      <c r="AV121" s="20">
        <f t="shared" si="33"/>
        <v>0</v>
      </c>
      <c r="AW121" s="11"/>
    </row>
    <row r="122" spans="1:49" ht="15.75" customHeight="1" x14ac:dyDescent="0.2">
      <c r="A122" s="45">
        <f>SUM($AV$12:AV122)</f>
        <v>0</v>
      </c>
      <c r="B122" s="119"/>
      <c r="C122" s="52"/>
      <c r="D122" s="52"/>
      <c r="E122" s="52"/>
      <c r="F122" s="53"/>
      <c r="G122" s="52"/>
      <c r="H122" s="52"/>
      <c r="I122" s="52"/>
      <c r="J122" s="54"/>
      <c r="K122" s="46"/>
      <c r="L122" s="156">
        <f>IF(K122=Organisatie!$E$20,1,0)</f>
        <v>0</v>
      </c>
      <c r="M122" s="156">
        <f>IF(K122=Organisatie!$D$21,1,0)</f>
        <v>0</v>
      </c>
      <c r="N122" s="156">
        <f>IF(K122=Organisatie!$D$22,1,0)</f>
        <v>0</v>
      </c>
      <c r="O122" s="156">
        <f>IF(K122=Organisatie!$D$23,1,0)</f>
        <v>0</v>
      </c>
      <c r="P122" s="156">
        <f t="shared" si="34"/>
        <v>0</v>
      </c>
      <c r="Q122" s="157">
        <f t="shared" si="35"/>
        <v>0</v>
      </c>
      <c r="R122" s="152">
        <f t="shared" si="36"/>
        <v>0</v>
      </c>
      <c r="S122" s="127"/>
      <c r="T122" s="153">
        <f t="shared" si="37"/>
        <v>0</v>
      </c>
      <c r="U122" s="154">
        <f t="shared" si="38"/>
        <v>0</v>
      </c>
      <c r="V122" s="155"/>
      <c r="W122" s="50">
        <f t="shared" si="20"/>
        <v>0</v>
      </c>
      <c r="X122" s="50">
        <f t="shared" si="21"/>
        <v>0</v>
      </c>
      <c r="Y122" s="22"/>
      <c r="Z122" s="22"/>
      <c r="AA122" s="37"/>
      <c r="AB122" s="31"/>
      <c r="AC122" s="50">
        <f t="shared" si="22"/>
        <v>0</v>
      </c>
      <c r="AD122" s="50">
        <f t="shared" si="23"/>
        <v>0</v>
      </c>
      <c r="AE122" s="50">
        <f t="shared" si="24"/>
        <v>0</v>
      </c>
      <c r="AF122" s="50">
        <f t="shared" si="25"/>
        <v>0</v>
      </c>
      <c r="AG122" s="50">
        <f t="shared" si="26"/>
        <v>0</v>
      </c>
      <c r="AH122" s="50">
        <f t="shared" si="27"/>
        <v>0</v>
      </c>
      <c r="AI122" s="50">
        <f t="shared" si="28"/>
        <v>0</v>
      </c>
      <c r="AJ122" s="50">
        <f t="shared" si="29"/>
        <v>0</v>
      </c>
      <c r="AK122" s="51">
        <f t="shared" si="30"/>
        <v>0</v>
      </c>
      <c r="AL122" s="37" t="str">
        <f t="shared" si="31"/>
        <v>Er ontbreken nog enkele gegevens!</v>
      </c>
      <c r="AM122" s="11"/>
      <c r="AN122" s="98">
        <f t="shared" si="32"/>
        <v>0</v>
      </c>
      <c r="AV122" s="20">
        <f t="shared" si="33"/>
        <v>0</v>
      </c>
      <c r="AW122" s="11"/>
    </row>
    <row r="123" spans="1:49" ht="15.75" customHeight="1" x14ac:dyDescent="0.2">
      <c r="A123" s="45">
        <f>SUM($AV$12:AV123)</f>
        <v>0</v>
      </c>
      <c r="B123" s="119"/>
      <c r="C123" s="52"/>
      <c r="D123" s="52"/>
      <c r="E123" s="52"/>
      <c r="F123" s="53"/>
      <c r="G123" s="52"/>
      <c r="H123" s="52"/>
      <c r="I123" s="52"/>
      <c r="J123" s="54"/>
      <c r="K123" s="46"/>
      <c r="L123" s="156">
        <f>IF(K123=Organisatie!$E$20,1,0)</f>
        <v>0</v>
      </c>
      <c r="M123" s="156">
        <f>IF(K123=Organisatie!$D$21,1,0)</f>
        <v>0</v>
      </c>
      <c r="N123" s="156">
        <f>IF(K123=Organisatie!$D$22,1,0)</f>
        <v>0</v>
      </c>
      <c r="O123" s="156">
        <f>IF(K123=Organisatie!$D$23,1,0)</f>
        <v>0</v>
      </c>
      <c r="P123" s="156">
        <f t="shared" si="34"/>
        <v>0</v>
      </c>
      <c r="Q123" s="157">
        <f t="shared" si="35"/>
        <v>0</v>
      </c>
      <c r="R123" s="152">
        <f t="shared" si="36"/>
        <v>0</v>
      </c>
      <c r="S123" s="127"/>
      <c r="T123" s="153">
        <f t="shared" si="37"/>
        <v>0</v>
      </c>
      <c r="U123" s="154">
        <f t="shared" si="38"/>
        <v>0</v>
      </c>
      <c r="V123" s="155"/>
      <c r="W123" s="50">
        <f t="shared" si="20"/>
        <v>0</v>
      </c>
      <c r="X123" s="50">
        <f t="shared" si="21"/>
        <v>0</v>
      </c>
      <c r="Y123" s="22"/>
      <c r="Z123" s="22"/>
      <c r="AA123" s="37"/>
      <c r="AB123" s="31"/>
      <c r="AC123" s="50">
        <f t="shared" si="22"/>
        <v>0</v>
      </c>
      <c r="AD123" s="50">
        <f t="shared" si="23"/>
        <v>0</v>
      </c>
      <c r="AE123" s="50">
        <f t="shared" si="24"/>
        <v>0</v>
      </c>
      <c r="AF123" s="50">
        <f t="shared" si="25"/>
        <v>0</v>
      </c>
      <c r="AG123" s="50">
        <f t="shared" si="26"/>
        <v>0</v>
      </c>
      <c r="AH123" s="50">
        <f t="shared" si="27"/>
        <v>0</v>
      </c>
      <c r="AI123" s="50">
        <f t="shared" si="28"/>
        <v>0</v>
      </c>
      <c r="AJ123" s="50">
        <f t="shared" si="29"/>
        <v>0</v>
      </c>
      <c r="AK123" s="51">
        <f t="shared" si="30"/>
        <v>0</v>
      </c>
      <c r="AL123" s="37" t="str">
        <f t="shared" si="31"/>
        <v>Er ontbreken nog enkele gegevens!</v>
      </c>
      <c r="AM123" s="11"/>
      <c r="AN123" s="98">
        <f t="shared" si="32"/>
        <v>0</v>
      </c>
      <c r="AV123" s="20">
        <f t="shared" si="33"/>
        <v>0</v>
      </c>
      <c r="AW123" s="11"/>
    </row>
    <row r="124" spans="1:49" ht="15.75" customHeight="1" x14ac:dyDescent="0.2">
      <c r="A124" s="45">
        <f>SUM($AV$12:AV124)</f>
        <v>0</v>
      </c>
      <c r="B124" s="119"/>
      <c r="C124" s="52"/>
      <c r="D124" s="52"/>
      <c r="E124" s="52"/>
      <c r="F124" s="53"/>
      <c r="G124" s="52"/>
      <c r="H124" s="52"/>
      <c r="I124" s="52"/>
      <c r="J124" s="54"/>
      <c r="K124" s="46"/>
      <c r="L124" s="156">
        <f>IF(K124=Organisatie!$E$20,1,0)</f>
        <v>0</v>
      </c>
      <c r="M124" s="156">
        <f>IF(K124=Organisatie!$D$21,1,0)</f>
        <v>0</v>
      </c>
      <c r="N124" s="156">
        <f>IF(K124=Organisatie!$D$22,1,0)</f>
        <v>0</v>
      </c>
      <c r="O124" s="156">
        <f>IF(K124=Organisatie!$D$23,1,0)</f>
        <v>0</v>
      </c>
      <c r="P124" s="156">
        <f t="shared" si="34"/>
        <v>0</v>
      </c>
      <c r="Q124" s="157">
        <f t="shared" si="35"/>
        <v>0</v>
      </c>
      <c r="R124" s="152">
        <f t="shared" si="36"/>
        <v>0</v>
      </c>
      <c r="S124" s="127"/>
      <c r="T124" s="153">
        <f t="shared" si="37"/>
        <v>0</v>
      </c>
      <c r="U124" s="154">
        <f t="shared" si="38"/>
        <v>0</v>
      </c>
      <c r="V124" s="155"/>
      <c r="W124" s="50">
        <f t="shared" si="20"/>
        <v>0</v>
      </c>
      <c r="X124" s="50">
        <f t="shared" si="21"/>
        <v>0</v>
      </c>
      <c r="Y124" s="22"/>
      <c r="Z124" s="22"/>
      <c r="AA124" s="37"/>
      <c r="AB124" s="31"/>
      <c r="AC124" s="50">
        <f t="shared" si="22"/>
        <v>0</v>
      </c>
      <c r="AD124" s="50">
        <f t="shared" si="23"/>
        <v>0</v>
      </c>
      <c r="AE124" s="50">
        <f t="shared" si="24"/>
        <v>0</v>
      </c>
      <c r="AF124" s="50">
        <f t="shared" si="25"/>
        <v>0</v>
      </c>
      <c r="AG124" s="50">
        <f t="shared" si="26"/>
        <v>0</v>
      </c>
      <c r="AH124" s="50">
        <f t="shared" si="27"/>
        <v>0</v>
      </c>
      <c r="AI124" s="50">
        <f t="shared" si="28"/>
        <v>0</v>
      </c>
      <c r="AJ124" s="50">
        <f t="shared" si="29"/>
        <v>0</v>
      </c>
      <c r="AK124" s="51">
        <f t="shared" si="30"/>
        <v>0</v>
      </c>
      <c r="AL124" s="37" t="str">
        <f t="shared" si="31"/>
        <v>Er ontbreken nog enkele gegevens!</v>
      </c>
      <c r="AM124" s="11"/>
      <c r="AN124" s="98">
        <f t="shared" si="32"/>
        <v>0</v>
      </c>
      <c r="AV124" s="20">
        <f t="shared" si="33"/>
        <v>0</v>
      </c>
      <c r="AW124" s="11"/>
    </row>
    <row r="125" spans="1:49" ht="15.75" customHeight="1" x14ac:dyDescent="0.2">
      <c r="A125" s="45">
        <f>SUM($AV$12:AV125)</f>
        <v>0</v>
      </c>
      <c r="B125" s="119"/>
      <c r="C125" s="52"/>
      <c r="D125" s="52"/>
      <c r="E125" s="52"/>
      <c r="F125" s="53"/>
      <c r="G125" s="52"/>
      <c r="H125" s="52"/>
      <c r="I125" s="52"/>
      <c r="J125" s="54"/>
      <c r="K125" s="46"/>
      <c r="L125" s="156">
        <f>IF(K125=Organisatie!$E$20,1,0)</f>
        <v>0</v>
      </c>
      <c r="M125" s="156">
        <f>IF(K125=Organisatie!$D$21,1,0)</f>
        <v>0</v>
      </c>
      <c r="N125" s="156">
        <f>IF(K125=Organisatie!$D$22,1,0)</f>
        <v>0</v>
      </c>
      <c r="O125" s="156">
        <f>IF(K125=Organisatie!$D$23,1,0)</f>
        <v>0</v>
      </c>
      <c r="P125" s="156">
        <f t="shared" si="34"/>
        <v>0</v>
      </c>
      <c r="Q125" s="157">
        <f t="shared" si="35"/>
        <v>0</v>
      </c>
      <c r="R125" s="152">
        <f t="shared" si="36"/>
        <v>0</v>
      </c>
      <c r="S125" s="127"/>
      <c r="T125" s="153">
        <f t="shared" si="37"/>
        <v>0</v>
      </c>
      <c r="U125" s="154">
        <f t="shared" si="38"/>
        <v>0</v>
      </c>
      <c r="V125" s="155"/>
      <c r="W125" s="50">
        <f t="shared" si="20"/>
        <v>0</v>
      </c>
      <c r="X125" s="50">
        <f t="shared" si="21"/>
        <v>0</v>
      </c>
      <c r="Y125" s="22"/>
      <c r="Z125" s="22"/>
      <c r="AA125" s="37"/>
      <c r="AB125" s="31"/>
      <c r="AC125" s="50">
        <f t="shared" si="22"/>
        <v>0</v>
      </c>
      <c r="AD125" s="50">
        <f t="shared" si="23"/>
        <v>0</v>
      </c>
      <c r="AE125" s="50">
        <f t="shared" si="24"/>
        <v>0</v>
      </c>
      <c r="AF125" s="50">
        <f t="shared" si="25"/>
        <v>0</v>
      </c>
      <c r="AG125" s="50">
        <f t="shared" si="26"/>
        <v>0</v>
      </c>
      <c r="AH125" s="50">
        <f t="shared" si="27"/>
        <v>0</v>
      </c>
      <c r="AI125" s="50">
        <f t="shared" si="28"/>
        <v>0</v>
      </c>
      <c r="AJ125" s="50">
        <f t="shared" si="29"/>
        <v>0</v>
      </c>
      <c r="AK125" s="51">
        <f t="shared" si="30"/>
        <v>0</v>
      </c>
      <c r="AL125" s="37" t="str">
        <f t="shared" si="31"/>
        <v>Er ontbreken nog enkele gegevens!</v>
      </c>
      <c r="AM125" s="11"/>
      <c r="AN125" s="98">
        <f t="shared" si="32"/>
        <v>0</v>
      </c>
      <c r="AV125" s="20">
        <f t="shared" si="33"/>
        <v>0</v>
      </c>
      <c r="AW125" s="11"/>
    </row>
    <row r="126" spans="1:49" ht="15.75" customHeight="1" x14ac:dyDescent="0.2">
      <c r="A126" s="45">
        <f>SUM($AV$12:AV126)</f>
        <v>0</v>
      </c>
      <c r="B126" s="119"/>
      <c r="C126" s="52"/>
      <c r="D126" s="52"/>
      <c r="E126" s="52"/>
      <c r="F126" s="53"/>
      <c r="G126" s="52"/>
      <c r="H126" s="52"/>
      <c r="I126" s="52"/>
      <c r="J126" s="54"/>
      <c r="K126" s="46"/>
      <c r="L126" s="156">
        <f>IF(K126=Organisatie!$E$20,1,0)</f>
        <v>0</v>
      </c>
      <c r="M126" s="156">
        <f>IF(K126=Organisatie!$D$21,1,0)</f>
        <v>0</v>
      </c>
      <c r="N126" s="156">
        <f>IF(K126=Organisatie!$D$22,1,0)</f>
        <v>0</v>
      </c>
      <c r="O126" s="156">
        <f>IF(K126=Organisatie!$D$23,1,0)</f>
        <v>0</v>
      </c>
      <c r="P126" s="156">
        <f t="shared" si="34"/>
        <v>0</v>
      </c>
      <c r="Q126" s="157">
        <f t="shared" si="35"/>
        <v>0</v>
      </c>
      <c r="R126" s="152">
        <f t="shared" si="36"/>
        <v>0</v>
      </c>
      <c r="S126" s="127"/>
      <c r="T126" s="153">
        <f t="shared" si="37"/>
        <v>0</v>
      </c>
      <c r="U126" s="154">
        <f t="shared" si="38"/>
        <v>0</v>
      </c>
      <c r="V126" s="155"/>
      <c r="W126" s="50">
        <f t="shared" si="20"/>
        <v>0</v>
      </c>
      <c r="X126" s="50">
        <f t="shared" si="21"/>
        <v>0</v>
      </c>
      <c r="Y126" s="22"/>
      <c r="Z126" s="22"/>
      <c r="AA126" s="37"/>
      <c r="AB126" s="31"/>
      <c r="AC126" s="50">
        <f t="shared" si="22"/>
        <v>0</v>
      </c>
      <c r="AD126" s="50">
        <f t="shared" si="23"/>
        <v>0</v>
      </c>
      <c r="AE126" s="50">
        <f t="shared" si="24"/>
        <v>0</v>
      </c>
      <c r="AF126" s="50">
        <f t="shared" si="25"/>
        <v>0</v>
      </c>
      <c r="AG126" s="50">
        <f t="shared" si="26"/>
        <v>0</v>
      </c>
      <c r="AH126" s="50">
        <f t="shared" si="27"/>
        <v>0</v>
      </c>
      <c r="AI126" s="50">
        <f t="shared" si="28"/>
        <v>0</v>
      </c>
      <c r="AJ126" s="50">
        <f t="shared" si="29"/>
        <v>0</v>
      </c>
      <c r="AK126" s="51">
        <f t="shared" si="30"/>
        <v>0</v>
      </c>
      <c r="AL126" s="37" t="str">
        <f t="shared" si="31"/>
        <v>Er ontbreken nog enkele gegevens!</v>
      </c>
      <c r="AM126" s="11"/>
      <c r="AN126" s="98">
        <f t="shared" si="32"/>
        <v>0</v>
      </c>
      <c r="AV126" s="20">
        <f t="shared" si="33"/>
        <v>0</v>
      </c>
      <c r="AW126" s="11"/>
    </row>
    <row r="127" spans="1:49" ht="15.75" customHeight="1" x14ac:dyDescent="0.2">
      <c r="A127" s="45">
        <f>SUM($AV$12:AV127)</f>
        <v>0</v>
      </c>
      <c r="B127" s="119"/>
      <c r="C127" s="52"/>
      <c r="D127" s="52"/>
      <c r="E127" s="52"/>
      <c r="F127" s="53"/>
      <c r="G127" s="52"/>
      <c r="H127" s="52"/>
      <c r="I127" s="52"/>
      <c r="J127" s="54"/>
      <c r="K127" s="46"/>
      <c r="L127" s="156">
        <f>IF(K127=Organisatie!$E$20,1,0)</f>
        <v>0</v>
      </c>
      <c r="M127" s="156">
        <f>IF(K127=Organisatie!$D$21,1,0)</f>
        <v>0</v>
      </c>
      <c r="N127" s="156">
        <f>IF(K127=Organisatie!$D$22,1,0)</f>
        <v>0</v>
      </c>
      <c r="O127" s="156">
        <f>IF(K127=Organisatie!$D$23,1,0)</f>
        <v>0</v>
      </c>
      <c r="P127" s="156">
        <f t="shared" si="34"/>
        <v>0</v>
      </c>
      <c r="Q127" s="157">
        <f t="shared" si="35"/>
        <v>0</v>
      </c>
      <c r="R127" s="152">
        <f t="shared" si="36"/>
        <v>0</v>
      </c>
      <c r="S127" s="127"/>
      <c r="T127" s="153">
        <f t="shared" si="37"/>
        <v>0</v>
      </c>
      <c r="U127" s="154">
        <f t="shared" si="38"/>
        <v>0</v>
      </c>
      <c r="V127" s="155"/>
      <c r="W127" s="50">
        <f t="shared" si="20"/>
        <v>0</v>
      </c>
      <c r="X127" s="50">
        <f t="shared" si="21"/>
        <v>0</v>
      </c>
      <c r="Y127" s="22"/>
      <c r="Z127" s="22"/>
      <c r="AA127" s="37"/>
      <c r="AB127" s="31"/>
      <c r="AC127" s="50">
        <f t="shared" si="22"/>
        <v>0</v>
      </c>
      <c r="AD127" s="50">
        <f t="shared" si="23"/>
        <v>0</v>
      </c>
      <c r="AE127" s="50">
        <f t="shared" si="24"/>
        <v>0</v>
      </c>
      <c r="AF127" s="50">
        <f t="shared" si="25"/>
        <v>0</v>
      </c>
      <c r="AG127" s="50">
        <f t="shared" si="26"/>
        <v>0</v>
      </c>
      <c r="AH127" s="50">
        <f t="shared" si="27"/>
        <v>0</v>
      </c>
      <c r="AI127" s="50">
        <f t="shared" si="28"/>
        <v>0</v>
      </c>
      <c r="AJ127" s="50">
        <f t="shared" si="29"/>
        <v>0</v>
      </c>
      <c r="AK127" s="51">
        <f t="shared" si="30"/>
        <v>0</v>
      </c>
      <c r="AL127" s="37" t="str">
        <f t="shared" si="31"/>
        <v>Er ontbreken nog enkele gegevens!</v>
      </c>
      <c r="AM127" s="11"/>
      <c r="AN127" s="98">
        <f t="shared" si="32"/>
        <v>0</v>
      </c>
      <c r="AV127" s="20">
        <f t="shared" si="33"/>
        <v>0</v>
      </c>
      <c r="AW127" s="11"/>
    </row>
    <row r="128" spans="1:49" ht="15.75" customHeight="1" x14ac:dyDescent="0.2">
      <c r="A128" s="45">
        <f>SUM($AV$12:AV128)</f>
        <v>0</v>
      </c>
      <c r="B128" s="119"/>
      <c r="C128" s="52"/>
      <c r="D128" s="52"/>
      <c r="E128" s="52"/>
      <c r="F128" s="53"/>
      <c r="G128" s="52"/>
      <c r="H128" s="52"/>
      <c r="I128" s="52"/>
      <c r="J128" s="54"/>
      <c r="K128" s="46"/>
      <c r="L128" s="156">
        <f>IF(K128=Organisatie!$E$20,1,0)</f>
        <v>0</v>
      </c>
      <c r="M128" s="156">
        <f>IF(K128=Organisatie!$D$21,1,0)</f>
        <v>0</v>
      </c>
      <c r="N128" s="156">
        <f>IF(K128=Organisatie!$D$22,1,0)</f>
        <v>0</v>
      </c>
      <c r="O128" s="156">
        <f>IF(K128=Organisatie!$D$23,1,0)</f>
        <v>0</v>
      </c>
      <c r="P128" s="156">
        <f t="shared" si="34"/>
        <v>0</v>
      </c>
      <c r="Q128" s="157">
        <f t="shared" si="35"/>
        <v>0</v>
      </c>
      <c r="R128" s="152">
        <f t="shared" si="36"/>
        <v>0</v>
      </c>
      <c r="S128" s="127"/>
      <c r="T128" s="153">
        <f t="shared" si="37"/>
        <v>0</v>
      </c>
      <c r="U128" s="154">
        <f t="shared" si="38"/>
        <v>0</v>
      </c>
      <c r="V128" s="155"/>
      <c r="W128" s="50">
        <f t="shared" si="20"/>
        <v>0</v>
      </c>
      <c r="X128" s="50">
        <f t="shared" si="21"/>
        <v>0</v>
      </c>
      <c r="Y128" s="22"/>
      <c r="Z128" s="22"/>
      <c r="AA128" s="37"/>
      <c r="AB128" s="31"/>
      <c r="AC128" s="50">
        <f t="shared" si="22"/>
        <v>0</v>
      </c>
      <c r="AD128" s="50">
        <f t="shared" si="23"/>
        <v>0</v>
      </c>
      <c r="AE128" s="50">
        <f t="shared" si="24"/>
        <v>0</v>
      </c>
      <c r="AF128" s="50">
        <f t="shared" si="25"/>
        <v>0</v>
      </c>
      <c r="AG128" s="50">
        <f t="shared" si="26"/>
        <v>0</v>
      </c>
      <c r="AH128" s="50">
        <f t="shared" si="27"/>
        <v>0</v>
      </c>
      <c r="AI128" s="50">
        <f t="shared" si="28"/>
        <v>0</v>
      </c>
      <c r="AJ128" s="50">
        <f t="shared" si="29"/>
        <v>0</v>
      </c>
      <c r="AK128" s="51">
        <f t="shared" si="30"/>
        <v>0</v>
      </c>
      <c r="AL128" s="37" t="str">
        <f t="shared" si="31"/>
        <v>Er ontbreken nog enkele gegevens!</v>
      </c>
      <c r="AM128" s="11"/>
      <c r="AN128" s="98">
        <f t="shared" si="32"/>
        <v>0</v>
      </c>
      <c r="AV128" s="20">
        <f t="shared" si="33"/>
        <v>0</v>
      </c>
      <c r="AW128" s="11"/>
    </row>
    <row r="129" spans="1:49" ht="15.75" customHeight="1" x14ac:dyDescent="0.2">
      <c r="A129" s="45">
        <f>SUM($AV$12:AV129)</f>
        <v>0</v>
      </c>
      <c r="B129" s="119"/>
      <c r="C129" s="52"/>
      <c r="D129" s="52"/>
      <c r="E129" s="52"/>
      <c r="F129" s="53"/>
      <c r="G129" s="52"/>
      <c r="H129" s="52"/>
      <c r="I129" s="52"/>
      <c r="J129" s="54"/>
      <c r="K129" s="46"/>
      <c r="L129" s="156">
        <f>IF(K129=Organisatie!$E$20,1,0)</f>
        <v>0</v>
      </c>
      <c r="M129" s="156">
        <f>IF(K129=Organisatie!$D$21,1,0)</f>
        <v>0</v>
      </c>
      <c r="N129" s="156">
        <f>IF(K129=Organisatie!$D$22,1,0)</f>
        <v>0</v>
      </c>
      <c r="O129" s="156">
        <f>IF(K129=Organisatie!$D$23,1,0)</f>
        <v>0</v>
      </c>
      <c r="P129" s="156">
        <f t="shared" si="34"/>
        <v>0</v>
      </c>
      <c r="Q129" s="157">
        <f t="shared" si="35"/>
        <v>0</v>
      </c>
      <c r="R129" s="152">
        <f t="shared" si="36"/>
        <v>0</v>
      </c>
      <c r="S129" s="127"/>
      <c r="T129" s="153">
        <f t="shared" si="37"/>
        <v>0</v>
      </c>
      <c r="U129" s="154">
        <f t="shared" si="38"/>
        <v>0</v>
      </c>
      <c r="V129" s="155"/>
      <c r="W129" s="50">
        <f t="shared" si="20"/>
        <v>0</v>
      </c>
      <c r="X129" s="50">
        <f t="shared" si="21"/>
        <v>0</v>
      </c>
      <c r="Y129" s="22"/>
      <c r="Z129" s="22"/>
      <c r="AA129" s="37"/>
      <c r="AB129" s="31"/>
      <c r="AC129" s="50">
        <f t="shared" si="22"/>
        <v>0</v>
      </c>
      <c r="AD129" s="50">
        <f t="shared" si="23"/>
        <v>0</v>
      </c>
      <c r="AE129" s="50">
        <f t="shared" si="24"/>
        <v>0</v>
      </c>
      <c r="AF129" s="50">
        <f t="shared" si="25"/>
        <v>0</v>
      </c>
      <c r="AG129" s="50">
        <f t="shared" si="26"/>
        <v>0</v>
      </c>
      <c r="AH129" s="50">
        <f t="shared" si="27"/>
        <v>0</v>
      </c>
      <c r="AI129" s="50">
        <f t="shared" si="28"/>
        <v>0</v>
      </c>
      <c r="AJ129" s="50">
        <f t="shared" si="29"/>
        <v>0</v>
      </c>
      <c r="AK129" s="51">
        <f t="shared" si="30"/>
        <v>0</v>
      </c>
      <c r="AL129" s="37" t="str">
        <f t="shared" si="31"/>
        <v>Er ontbreken nog enkele gegevens!</v>
      </c>
      <c r="AM129" s="11"/>
      <c r="AN129" s="98">
        <f t="shared" si="32"/>
        <v>0</v>
      </c>
      <c r="AV129" s="20">
        <f t="shared" si="33"/>
        <v>0</v>
      </c>
      <c r="AW129" s="11"/>
    </row>
    <row r="130" spans="1:49" ht="15.75" customHeight="1" x14ac:dyDescent="0.2">
      <c r="A130" s="45">
        <f>SUM($AV$12:AV130)</f>
        <v>0</v>
      </c>
      <c r="B130" s="119"/>
      <c r="C130" s="52"/>
      <c r="D130" s="52"/>
      <c r="E130" s="52"/>
      <c r="F130" s="53"/>
      <c r="G130" s="52"/>
      <c r="H130" s="52"/>
      <c r="I130" s="52"/>
      <c r="J130" s="54"/>
      <c r="K130" s="46"/>
      <c r="L130" s="156">
        <f>IF(K130=Organisatie!$E$20,1,0)</f>
        <v>0</v>
      </c>
      <c r="M130" s="156">
        <f>IF(K130=Organisatie!$D$21,1,0)</f>
        <v>0</v>
      </c>
      <c r="N130" s="156">
        <f>IF(K130=Organisatie!$D$22,1,0)</f>
        <v>0</v>
      </c>
      <c r="O130" s="156">
        <f>IF(K130=Organisatie!$D$23,1,0)</f>
        <v>0</v>
      </c>
      <c r="P130" s="156">
        <f t="shared" si="34"/>
        <v>0</v>
      </c>
      <c r="Q130" s="157">
        <f t="shared" si="35"/>
        <v>0</v>
      </c>
      <c r="R130" s="152">
        <f t="shared" si="36"/>
        <v>0</v>
      </c>
      <c r="S130" s="127"/>
      <c r="T130" s="153">
        <f t="shared" si="37"/>
        <v>0</v>
      </c>
      <c r="U130" s="154">
        <f t="shared" si="38"/>
        <v>0</v>
      </c>
      <c r="V130" s="155"/>
      <c r="W130" s="50">
        <f t="shared" si="20"/>
        <v>0</v>
      </c>
      <c r="X130" s="50">
        <f t="shared" si="21"/>
        <v>0</v>
      </c>
      <c r="Y130" s="22"/>
      <c r="Z130" s="22"/>
      <c r="AA130" s="37"/>
      <c r="AB130" s="31"/>
      <c r="AC130" s="50">
        <f t="shared" si="22"/>
        <v>0</v>
      </c>
      <c r="AD130" s="50">
        <f t="shared" si="23"/>
        <v>0</v>
      </c>
      <c r="AE130" s="50">
        <f t="shared" si="24"/>
        <v>0</v>
      </c>
      <c r="AF130" s="50">
        <f t="shared" si="25"/>
        <v>0</v>
      </c>
      <c r="AG130" s="50">
        <f t="shared" si="26"/>
        <v>0</v>
      </c>
      <c r="AH130" s="50">
        <f t="shared" si="27"/>
        <v>0</v>
      </c>
      <c r="AI130" s="50">
        <f t="shared" si="28"/>
        <v>0</v>
      </c>
      <c r="AJ130" s="50">
        <f t="shared" si="29"/>
        <v>0</v>
      </c>
      <c r="AK130" s="51">
        <f t="shared" si="30"/>
        <v>0</v>
      </c>
      <c r="AL130" s="37" t="str">
        <f t="shared" si="31"/>
        <v>Er ontbreken nog enkele gegevens!</v>
      </c>
      <c r="AM130" s="11"/>
      <c r="AN130" s="98">
        <f t="shared" si="32"/>
        <v>0</v>
      </c>
      <c r="AV130" s="20">
        <f t="shared" si="33"/>
        <v>0</v>
      </c>
      <c r="AW130" s="11"/>
    </row>
    <row r="131" spans="1:49" ht="15.75" customHeight="1" x14ac:dyDescent="0.2">
      <c r="A131" s="45">
        <f>SUM($AV$12:AV131)</f>
        <v>0</v>
      </c>
      <c r="B131" s="119"/>
      <c r="C131" s="52"/>
      <c r="D131" s="52"/>
      <c r="E131" s="52"/>
      <c r="F131" s="53"/>
      <c r="G131" s="52"/>
      <c r="H131" s="52"/>
      <c r="I131" s="52"/>
      <c r="J131" s="54"/>
      <c r="K131" s="46"/>
      <c r="L131" s="156">
        <f>IF(K131=Organisatie!$E$20,1,0)</f>
        <v>0</v>
      </c>
      <c r="M131" s="156">
        <f>IF(K131=Organisatie!$D$21,1,0)</f>
        <v>0</v>
      </c>
      <c r="N131" s="156">
        <f>IF(K131=Organisatie!$D$22,1,0)</f>
        <v>0</v>
      </c>
      <c r="O131" s="156">
        <f>IF(K131=Organisatie!$D$23,1,0)</f>
        <v>0</v>
      </c>
      <c r="P131" s="156">
        <f t="shared" si="34"/>
        <v>0</v>
      </c>
      <c r="Q131" s="157">
        <f t="shared" si="35"/>
        <v>0</v>
      </c>
      <c r="R131" s="152">
        <f t="shared" si="36"/>
        <v>0</v>
      </c>
      <c r="S131" s="127"/>
      <c r="T131" s="153">
        <f t="shared" si="37"/>
        <v>0</v>
      </c>
      <c r="U131" s="154">
        <f t="shared" si="38"/>
        <v>0</v>
      </c>
      <c r="V131" s="155"/>
      <c r="W131" s="50">
        <f t="shared" si="20"/>
        <v>0</v>
      </c>
      <c r="X131" s="50">
        <f t="shared" si="21"/>
        <v>0</v>
      </c>
      <c r="Y131" s="22"/>
      <c r="Z131" s="22"/>
      <c r="AA131" s="37"/>
      <c r="AB131" s="31"/>
      <c r="AC131" s="50">
        <f t="shared" si="22"/>
        <v>0</v>
      </c>
      <c r="AD131" s="50">
        <f t="shared" si="23"/>
        <v>0</v>
      </c>
      <c r="AE131" s="50">
        <f t="shared" si="24"/>
        <v>0</v>
      </c>
      <c r="AF131" s="50">
        <f t="shared" si="25"/>
        <v>0</v>
      </c>
      <c r="AG131" s="50">
        <f t="shared" si="26"/>
        <v>0</v>
      </c>
      <c r="AH131" s="50">
        <f t="shared" si="27"/>
        <v>0</v>
      </c>
      <c r="AI131" s="50">
        <f t="shared" si="28"/>
        <v>0</v>
      </c>
      <c r="AJ131" s="50">
        <f t="shared" si="29"/>
        <v>0</v>
      </c>
      <c r="AK131" s="51">
        <f t="shared" si="30"/>
        <v>0</v>
      </c>
      <c r="AL131" s="37" t="str">
        <f t="shared" si="31"/>
        <v>Er ontbreken nog enkele gegevens!</v>
      </c>
      <c r="AM131" s="11"/>
      <c r="AN131" s="98">
        <f t="shared" si="32"/>
        <v>0</v>
      </c>
      <c r="AV131" s="20">
        <f t="shared" si="33"/>
        <v>0</v>
      </c>
      <c r="AW131" s="11"/>
    </row>
    <row r="132" spans="1:49" ht="15.75" customHeight="1" x14ac:dyDescent="0.2">
      <c r="A132" s="45">
        <f>SUM($AV$12:AV132)</f>
        <v>0</v>
      </c>
      <c r="B132" s="119"/>
      <c r="C132" s="52"/>
      <c r="D132" s="52"/>
      <c r="E132" s="52"/>
      <c r="F132" s="53"/>
      <c r="G132" s="52"/>
      <c r="H132" s="52"/>
      <c r="I132" s="52"/>
      <c r="J132" s="54"/>
      <c r="K132" s="46"/>
      <c r="L132" s="156">
        <f>IF(K132=Organisatie!$E$20,1,0)</f>
        <v>0</v>
      </c>
      <c r="M132" s="156">
        <f>IF(K132=Organisatie!$D$21,1,0)</f>
        <v>0</v>
      </c>
      <c r="N132" s="156">
        <f>IF(K132=Organisatie!$D$22,1,0)</f>
        <v>0</v>
      </c>
      <c r="O132" s="156">
        <f>IF(K132=Organisatie!$D$23,1,0)</f>
        <v>0</v>
      </c>
      <c r="P132" s="156">
        <f t="shared" si="34"/>
        <v>0</v>
      </c>
      <c r="Q132" s="157">
        <f t="shared" si="35"/>
        <v>0</v>
      </c>
      <c r="R132" s="152">
        <f t="shared" si="36"/>
        <v>0</v>
      </c>
      <c r="S132" s="127"/>
      <c r="T132" s="153">
        <f t="shared" si="37"/>
        <v>0</v>
      </c>
      <c r="U132" s="154">
        <f t="shared" si="38"/>
        <v>0</v>
      </c>
      <c r="V132" s="155"/>
      <c r="W132" s="50">
        <f t="shared" si="20"/>
        <v>0</v>
      </c>
      <c r="X132" s="50">
        <f t="shared" si="21"/>
        <v>0</v>
      </c>
      <c r="Y132" s="22"/>
      <c r="Z132" s="22"/>
      <c r="AA132" s="37"/>
      <c r="AB132" s="31"/>
      <c r="AC132" s="50">
        <f t="shared" si="22"/>
        <v>0</v>
      </c>
      <c r="AD132" s="50">
        <f t="shared" si="23"/>
        <v>0</v>
      </c>
      <c r="AE132" s="50">
        <f t="shared" si="24"/>
        <v>0</v>
      </c>
      <c r="AF132" s="50">
        <f t="shared" si="25"/>
        <v>0</v>
      </c>
      <c r="AG132" s="50">
        <f t="shared" si="26"/>
        <v>0</v>
      </c>
      <c r="AH132" s="50">
        <f t="shared" si="27"/>
        <v>0</v>
      </c>
      <c r="AI132" s="50">
        <f t="shared" si="28"/>
        <v>0</v>
      </c>
      <c r="AJ132" s="50">
        <f t="shared" si="29"/>
        <v>0</v>
      </c>
      <c r="AK132" s="51">
        <f t="shared" si="30"/>
        <v>0</v>
      </c>
      <c r="AL132" s="37" t="str">
        <f t="shared" si="31"/>
        <v>Er ontbreken nog enkele gegevens!</v>
      </c>
      <c r="AM132" s="11"/>
      <c r="AN132" s="98">
        <f t="shared" si="32"/>
        <v>0</v>
      </c>
      <c r="AV132" s="20">
        <f t="shared" si="33"/>
        <v>0</v>
      </c>
      <c r="AW132" s="11"/>
    </row>
    <row r="133" spans="1:49" ht="15.75" customHeight="1" x14ac:dyDescent="0.2">
      <c r="A133" s="45">
        <f>SUM($AV$12:AV133)</f>
        <v>0</v>
      </c>
      <c r="B133" s="119"/>
      <c r="C133" s="52"/>
      <c r="D133" s="52"/>
      <c r="E133" s="52"/>
      <c r="F133" s="53"/>
      <c r="G133" s="52"/>
      <c r="H133" s="52"/>
      <c r="I133" s="52"/>
      <c r="J133" s="54"/>
      <c r="K133" s="46"/>
      <c r="L133" s="156">
        <f>IF(K133=Organisatie!$E$20,1,0)</f>
        <v>0</v>
      </c>
      <c r="M133" s="156">
        <f>IF(K133=Organisatie!$D$21,1,0)</f>
        <v>0</v>
      </c>
      <c r="N133" s="156">
        <f>IF(K133=Organisatie!$D$22,1,0)</f>
        <v>0</v>
      </c>
      <c r="O133" s="156">
        <f>IF(K133=Organisatie!$D$23,1,0)</f>
        <v>0</v>
      </c>
      <c r="P133" s="156">
        <f t="shared" si="34"/>
        <v>0</v>
      </c>
      <c r="Q133" s="157">
        <f t="shared" si="35"/>
        <v>0</v>
      </c>
      <c r="R133" s="152">
        <f t="shared" si="36"/>
        <v>0</v>
      </c>
      <c r="S133" s="127"/>
      <c r="T133" s="153">
        <f t="shared" si="37"/>
        <v>0</v>
      </c>
      <c r="U133" s="154">
        <f t="shared" si="38"/>
        <v>0</v>
      </c>
      <c r="V133" s="155"/>
      <c r="W133" s="50">
        <f t="shared" si="20"/>
        <v>0</v>
      </c>
      <c r="X133" s="50">
        <f t="shared" si="21"/>
        <v>0</v>
      </c>
      <c r="Y133" s="22"/>
      <c r="Z133" s="22"/>
      <c r="AA133" s="37"/>
      <c r="AB133" s="31"/>
      <c r="AC133" s="50">
        <f t="shared" si="22"/>
        <v>0</v>
      </c>
      <c r="AD133" s="50">
        <f t="shared" si="23"/>
        <v>0</v>
      </c>
      <c r="AE133" s="50">
        <f t="shared" si="24"/>
        <v>0</v>
      </c>
      <c r="AF133" s="50">
        <f t="shared" si="25"/>
        <v>0</v>
      </c>
      <c r="AG133" s="50">
        <f t="shared" si="26"/>
        <v>0</v>
      </c>
      <c r="AH133" s="50">
        <f t="shared" si="27"/>
        <v>0</v>
      </c>
      <c r="AI133" s="50">
        <f t="shared" si="28"/>
        <v>0</v>
      </c>
      <c r="AJ133" s="50">
        <f t="shared" si="29"/>
        <v>0</v>
      </c>
      <c r="AK133" s="51">
        <f t="shared" si="30"/>
        <v>0</v>
      </c>
      <c r="AL133" s="37" t="str">
        <f t="shared" si="31"/>
        <v>Er ontbreken nog enkele gegevens!</v>
      </c>
      <c r="AM133" s="11"/>
      <c r="AN133" s="98">
        <f t="shared" si="32"/>
        <v>0</v>
      </c>
      <c r="AV133" s="20">
        <f t="shared" si="33"/>
        <v>0</v>
      </c>
      <c r="AW133" s="11"/>
    </row>
    <row r="134" spans="1:49" ht="15.75" customHeight="1" x14ac:dyDescent="0.2">
      <c r="A134" s="45">
        <f>SUM($AV$12:AV134)</f>
        <v>0</v>
      </c>
      <c r="B134" s="119"/>
      <c r="C134" s="52"/>
      <c r="D134" s="52"/>
      <c r="E134" s="52"/>
      <c r="F134" s="53"/>
      <c r="G134" s="52"/>
      <c r="H134" s="52"/>
      <c r="I134" s="52"/>
      <c r="J134" s="54"/>
      <c r="K134" s="46"/>
      <c r="L134" s="156">
        <f>IF(K134=Organisatie!$E$20,1,0)</f>
        <v>0</v>
      </c>
      <c r="M134" s="156">
        <f>IF(K134=Organisatie!$D$21,1,0)</f>
        <v>0</v>
      </c>
      <c r="N134" s="156">
        <f>IF(K134=Organisatie!$D$22,1,0)</f>
        <v>0</v>
      </c>
      <c r="O134" s="156">
        <f>IF(K134=Organisatie!$D$23,1,0)</f>
        <v>0</v>
      </c>
      <c r="P134" s="156">
        <f t="shared" si="34"/>
        <v>0</v>
      </c>
      <c r="Q134" s="157">
        <f t="shared" si="35"/>
        <v>0</v>
      </c>
      <c r="R134" s="152">
        <f t="shared" si="36"/>
        <v>0</v>
      </c>
      <c r="S134" s="127"/>
      <c r="T134" s="153">
        <f t="shared" si="37"/>
        <v>0</v>
      </c>
      <c r="U134" s="154">
        <f t="shared" si="38"/>
        <v>0</v>
      </c>
      <c r="V134" s="155"/>
      <c r="W134" s="50">
        <f t="shared" si="20"/>
        <v>0</v>
      </c>
      <c r="X134" s="50">
        <f t="shared" si="21"/>
        <v>0</v>
      </c>
      <c r="Y134" s="22"/>
      <c r="Z134" s="22"/>
      <c r="AA134" s="37"/>
      <c r="AB134" s="31"/>
      <c r="AC134" s="50">
        <f t="shared" si="22"/>
        <v>0</v>
      </c>
      <c r="AD134" s="50">
        <f t="shared" si="23"/>
        <v>0</v>
      </c>
      <c r="AE134" s="50">
        <f t="shared" si="24"/>
        <v>0</v>
      </c>
      <c r="AF134" s="50">
        <f t="shared" si="25"/>
        <v>0</v>
      </c>
      <c r="AG134" s="50">
        <f t="shared" si="26"/>
        <v>0</v>
      </c>
      <c r="AH134" s="50">
        <f t="shared" si="27"/>
        <v>0</v>
      </c>
      <c r="AI134" s="50">
        <f t="shared" si="28"/>
        <v>0</v>
      </c>
      <c r="AJ134" s="50">
        <f t="shared" si="29"/>
        <v>0</v>
      </c>
      <c r="AK134" s="51">
        <f t="shared" si="30"/>
        <v>0</v>
      </c>
      <c r="AL134" s="37" t="str">
        <f t="shared" si="31"/>
        <v>Er ontbreken nog enkele gegevens!</v>
      </c>
      <c r="AM134" s="11"/>
      <c r="AN134" s="98">
        <f t="shared" si="32"/>
        <v>0</v>
      </c>
      <c r="AV134" s="20">
        <f t="shared" si="33"/>
        <v>0</v>
      </c>
      <c r="AW134" s="11"/>
    </row>
    <row r="135" spans="1:49" ht="15.75" customHeight="1" x14ac:dyDescent="0.2">
      <c r="A135" s="45">
        <f>SUM($AV$12:AV135)</f>
        <v>0</v>
      </c>
      <c r="B135" s="119"/>
      <c r="C135" s="52"/>
      <c r="D135" s="52"/>
      <c r="E135" s="52"/>
      <c r="F135" s="53"/>
      <c r="G135" s="52"/>
      <c r="H135" s="52"/>
      <c r="I135" s="52"/>
      <c r="J135" s="54"/>
      <c r="K135" s="46"/>
      <c r="L135" s="156">
        <f>IF(K135=Organisatie!$E$20,1,0)</f>
        <v>0</v>
      </c>
      <c r="M135" s="156">
        <f>IF(K135=Organisatie!$D$21,1,0)</f>
        <v>0</v>
      </c>
      <c r="N135" s="156">
        <f>IF(K135=Organisatie!$D$22,1,0)</f>
        <v>0</v>
      </c>
      <c r="O135" s="156">
        <f>IF(K135=Organisatie!$D$23,1,0)</f>
        <v>0</v>
      </c>
      <c r="P135" s="156">
        <f t="shared" si="34"/>
        <v>0</v>
      </c>
      <c r="Q135" s="157">
        <f t="shared" si="35"/>
        <v>0</v>
      </c>
      <c r="R135" s="152">
        <f t="shared" si="36"/>
        <v>0</v>
      </c>
      <c r="S135" s="127"/>
      <c r="T135" s="153">
        <f t="shared" si="37"/>
        <v>0</v>
      </c>
      <c r="U135" s="154">
        <f t="shared" si="38"/>
        <v>0</v>
      </c>
      <c r="V135" s="155"/>
      <c r="W135" s="50">
        <f t="shared" si="20"/>
        <v>0</v>
      </c>
      <c r="X135" s="50">
        <f t="shared" si="21"/>
        <v>0</v>
      </c>
      <c r="Y135" s="22"/>
      <c r="Z135" s="22"/>
      <c r="AA135" s="37"/>
      <c r="AB135" s="31"/>
      <c r="AC135" s="50">
        <f t="shared" si="22"/>
        <v>0</v>
      </c>
      <c r="AD135" s="50">
        <f t="shared" si="23"/>
        <v>0</v>
      </c>
      <c r="AE135" s="50">
        <f t="shared" si="24"/>
        <v>0</v>
      </c>
      <c r="AF135" s="50">
        <f t="shared" si="25"/>
        <v>0</v>
      </c>
      <c r="AG135" s="50">
        <f t="shared" si="26"/>
        <v>0</v>
      </c>
      <c r="AH135" s="50">
        <f t="shared" si="27"/>
        <v>0</v>
      </c>
      <c r="AI135" s="50">
        <f t="shared" si="28"/>
        <v>0</v>
      </c>
      <c r="AJ135" s="50">
        <f t="shared" si="29"/>
        <v>0</v>
      </c>
      <c r="AK135" s="51">
        <f t="shared" si="30"/>
        <v>0</v>
      </c>
      <c r="AL135" s="37" t="str">
        <f t="shared" si="31"/>
        <v>Er ontbreken nog enkele gegevens!</v>
      </c>
      <c r="AM135" s="11"/>
      <c r="AN135" s="98">
        <f t="shared" si="32"/>
        <v>0</v>
      </c>
      <c r="AV135" s="20">
        <f t="shared" si="33"/>
        <v>0</v>
      </c>
      <c r="AW135" s="11"/>
    </row>
    <row r="136" spans="1:49" ht="15.75" customHeight="1" x14ac:dyDescent="0.2">
      <c r="A136" s="45">
        <f>SUM($AV$12:AV136)</f>
        <v>0</v>
      </c>
      <c r="B136" s="119"/>
      <c r="C136" s="52"/>
      <c r="D136" s="52"/>
      <c r="E136" s="52"/>
      <c r="F136" s="53"/>
      <c r="G136" s="52"/>
      <c r="H136" s="52"/>
      <c r="I136" s="52"/>
      <c r="J136" s="54"/>
      <c r="K136" s="46"/>
      <c r="L136" s="156">
        <f>IF(K136=Organisatie!$E$20,1,0)</f>
        <v>0</v>
      </c>
      <c r="M136" s="156">
        <f>IF(K136=Organisatie!$D$21,1,0)</f>
        <v>0</v>
      </c>
      <c r="N136" s="156">
        <f>IF(K136=Organisatie!$D$22,1,0)</f>
        <v>0</v>
      </c>
      <c r="O136" s="156">
        <f>IF(K136=Organisatie!$D$23,1,0)</f>
        <v>0</v>
      </c>
      <c r="P136" s="156">
        <f t="shared" si="34"/>
        <v>0</v>
      </c>
      <c r="Q136" s="157">
        <f t="shared" si="35"/>
        <v>0</v>
      </c>
      <c r="R136" s="152">
        <f t="shared" si="36"/>
        <v>0</v>
      </c>
      <c r="S136" s="127"/>
      <c r="T136" s="153">
        <f t="shared" si="37"/>
        <v>0</v>
      </c>
      <c r="U136" s="154">
        <f t="shared" si="38"/>
        <v>0</v>
      </c>
      <c r="V136" s="155"/>
      <c r="W136" s="50">
        <f t="shared" si="20"/>
        <v>0</v>
      </c>
      <c r="X136" s="50">
        <f t="shared" si="21"/>
        <v>0</v>
      </c>
      <c r="Y136" s="22"/>
      <c r="Z136" s="22"/>
      <c r="AA136" s="37"/>
      <c r="AB136" s="31"/>
      <c r="AC136" s="50">
        <f t="shared" si="22"/>
        <v>0</v>
      </c>
      <c r="AD136" s="50">
        <f t="shared" si="23"/>
        <v>0</v>
      </c>
      <c r="AE136" s="50">
        <f t="shared" si="24"/>
        <v>0</v>
      </c>
      <c r="AF136" s="50">
        <f t="shared" si="25"/>
        <v>0</v>
      </c>
      <c r="AG136" s="50">
        <f t="shared" si="26"/>
        <v>0</v>
      </c>
      <c r="AH136" s="50">
        <f t="shared" si="27"/>
        <v>0</v>
      </c>
      <c r="AI136" s="50">
        <f t="shared" si="28"/>
        <v>0</v>
      </c>
      <c r="AJ136" s="50">
        <f t="shared" si="29"/>
        <v>0</v>
      </c>
      <c r="AK136" s="51">
        <f t="shared" si="30"/>
        <v>0</v>
      </c>
      <c r="AL136" s="37" t="str">
        <f t="shared" si="31"/>
        <v>Er ontbreken nog enkele gegevens!</v>
      </c>
      <c r="AM136" s="11"/>
      <c r="AN136" s="98">
        <f t="shared" si="32"/>
        <v>0</v>
      </c>
      <c r="AV136" s="20">
        <f t="shared" si="33"/>
        <v>0</v>
      </c>
      <c r="AW136" s="11"/>
    </row>
    <row r="137" spans="1:49" ht="15.75" customHeight="1" x14ac:dyDescent="0.2">
      <c r="A137" s="45">
        <f>SUM($AV$12:AV137)</f>
        <v>0</v>
      </c>
      <c r="B137" s="119"/>
      <c r="C137" s="52"/>
      <c r="D137" s="52"/>
      <c r="E137" s="52"/>
      <c r="F137" s="53"/>
      <c r="G137" s="52"/>
      <c r="H137" s="52"/>
      <c r="I137" s="52"/>
      <c r="J137" s="54"/>
      <c r="K137" s="46"/>
      <c r="L137" s="156">
        <f>IF(K137=Organisatie!$E$20,1,0)</f>
        <v>0</v>
      </c>
      <c r="M137" s="156">
        <f>IF(K137=Organisatie!$D$21,1,0)</f>
        <v>0</v>
      </c>
      <c r="N137" s="156">
        <f>IF(K137=Organisatie!$D$22,1,0)</f>
        <v>0</v>
      </c>
      <c r="O137" s="156">
        <f>IF(K137=Organisatie!$D$23,1,0)</f>
        <v>0</v>
      </c>
      <c r="P137" s="156">
        <f t="shared" si="34"/>
        <v>0</v>
      </c>
      <c r="Q137" s="157">
        <f t="shared" si="35"/>
        <v>0</v>
      </c>
      <c r="R137" s="152">
        <f t="shared" si="36"/>
        <v>0</v>
      </c>
      <c r="S137" s="127"/>
      <c r="T137" s="153">
        <f t="shared" si="37"/>
        <v>0</v>
      </c>
      <c r="U137" s="154">
        <f t="shared" si="38"/>
        <v>0</v>
      </c>
      <c r="V137" s="155"/>
      <c r="W137" s="50">
        <f t="shared" si="20"/>
        <v>0</v>
      </c>
      <c r="X137" s="50">
        <f t="shared" si="21"/>
        <v>0</v>
      </c>
      <c r="Y137" s="22"/>
      <c r="Z137" s="22"/>
      <c r="AA137" s="37"/>
      <c r="AB137" s="31"/>
      <c r="AC137" s="50">
        <f t="shared" si="22"/>
        <v>0</v>
      </c>
      <c r="AD137" s="50">
        <f t="shared" si="23"/>
        <v>0</v>
      </c>
      <c r="AE137" s="50">
        <f t="shared" si="24"/>
        <v>0</v>
      </c>
      <c r="AF137" s="50">
        <f t="shared" si="25"/>
        <v>0</v>
      </c>
      <c r="AG137" s="50">
        <f t="shared" si="26"/>
        <v>0</v>
      </c>
      <c r="AH137" s="50">
        <f t="shared" si="27"/>
        <v>0</v>
      </c>
      <c r="AI137" s="50">
        <f t="shared" si="28"/>
        <v>0</v>
      </c>
      <c r="AJ137" s="50">
        <f t="shared" si="29"/>
        <v>0</v>
      </c>
      <c r="AK137" s="51">
        <f t="shared" si="30"/>
        <v>0</v>
      </c>
      <c r="AL137" s="37" t="str">
        <f t="shared" si="31"/>
        <v>Er ontbreken nog enkele gegevens!</v>
      </c>
      <c r="AM137" s="11"/>
      <c r="AN137" s="98">
        <f t="shared" si="32"/>
        <v>0</v>
      </c>
      <c r="AV137" s="20">
        <f t="shared" si="33"/>
        <v>0</v>
      </c>
      <c r="AW137" s="11"/>
    </row>
    <row r="138" spans="1:49" ht="15.75" customHeight="1" x14ac:dyDescent="0.2">
      <c r="A138" s="45">
        <f>SUM($AV$12:AV138)</f>
        <v>0</v>
      </c>
      <c r="B138" s="119"/>
      <c r="C138" s="52"/>
      <c r="D138" s="52"/>
      <c r="E138" s="52"/>
      <c r="F138" s="53"/>
      <c r="G138" s="52"/>
      <c r="H138" s="52"/>
      <c r="I138" s="52"/>
      <c r="J138" s="54"/>
      <c r="K138" s="46"/>
      <c r="L138" s="156">
        <f>IF(K138=Organisatie!$E$20,1,0)</f>
        <v>0</v>
      </c>
      <c r="M138" s="156">
        <f>IF(K138=Organisatie!$D$21,1,0)</f>
        <v>0</v>
      </c>
      <c r="N138" s="156">
        <f>IF(K138=Organisatie!$D$22,1,0)</f>
        <v>0</v>
      </c>
      <c r="O138" s="156">
        <f>IF(K138=Organisatie!$D$23,1,0)</f>
        <v>0</v>
      </c>
      <c r="P138" s="156">
        <f t="shared" si="34"/>
        <v>0</v>
      </c>
      <c r="Q138" s="157">
        <f t="shared" si="35"/>
        <v>0</v>
      </c>
      <c r="R138" s="152">
        <f t="shared" si="36"/>
        <v>0</v>
      </c>
      <c r="S138" s="127"/>
      <c r="T138" s="153">
        <f t="shared" si="37"/>
        <v>0</v>
      </c>
      <c r="U138" s="154">
        <f t="shared" si="38"/>
        <v>0</v>
      </c>
      <c r="V138" s="155"/>
      <c r="W138" s="50">
        <f t="shared" si="20"/>
        <v>0</v>
      </c>
      <c r="X138" s="50">
        <f t="shared" si="21"/>
        <v>0</v>
      </c>
      <c r="Y138" s="22"/>
      <c r="Z138" s="22"/>
      <c r="AA138" s="37"/>
      <c r="AB138" s="31"/>
      <c r="AC138" s="50">
        <f t="shared" si="22"/>
        <v>0</v>
      </c>
      <c r="AD138" s="50">
        <f t="shared" si="23"/>
        <v>0</v>
      </c>
      <c r="AE138" s="50">
        <f t="shared" si="24"/>
        <v>0</v>
      </c>
      <c r="AF138" s="50">
        <f t="shared" si="25"/>
        <v>0</v>
      </c>
      <c r="AG138" s="50">
        <f t="shared" si="26"/>
        <v>0</v>
      </c>
      <c r="AH138" s="50">
        <f t="shared" si="27"/>
        <v>0</v>
      </c>
      <c r="AI138" s="50">
        <f t="shared" si="28"/>
        <v>0</v>
      </c>
      <c r="AJ138" s="50">
        <f t="shared" si="29"/>
        <v>0</v>
      </c>
      <c r="AK138" s="51">
        <f t="shared" si="30"/>
        <v>0</v>
      </c>
      <c r="AL138" s="37" t="str">
        <f t="shared" si="31"/>
        <v>Er ontbreken nog enkele gegevens!</v>
      </c>
      <c r="AM138" s="11"/>
      <c r="AN138" s="98">
        <f t="shared" si="32"/>
        <v>0</v>
      </c>
      <c r="AV138" s="20">
        <f t="shared" si="33"/>
        <v>0</v>
      </c>
      <c r="AW138" s="11"/>
    </row>
    <row r="139" spans="1:49" ht="15.75" customHeight="1" x14ac:dyDescent="0.2">
      <c r="A139" s="45">
        <f>SUM($AV$12:AV139)</f>
        <v>0</v>
      </c>
      <c r="B139" s="119"/>
      <c r="C139" s="52"/>
      <c r="D139" s="52"/>
      <c r="E139" s="52"/>
      <c r="F139" s="53"/>
      <c r="G139" s="52"/>
      <c r="H139" s="52"/>
      <c r="I139" s="52"/>
      <c r="J139" s="54"/>
      <c r="K139" s="46"/>
      <c r="L139" s="156">
        <f>IF(K139=Organisatie!$E$20,1,0)</f>
        <v>0</v>
      </c>
      <c r="M139" s="156">
        <f>IF(K139=Organisatie!$D$21,1,0)</f>
        <v>0</v>
      </c>
      <c r="N139" s="156">
        <f>IF(K139=Organisatie!$D$22,1,0)</f>
        <v>0</v>
      </c>
      <c r="O139" s="156">
        <f>IF(K139=Organisatie!$D$23,1,0)</f>
        <v>0</v>
      </c>
      <c r="P139" s="156">
        <f t="shared" si="34"/>
        <v>0</v>
      </c>
      <c r="Q139" s="157">
        <f t="shared" si="35"/>
        <v>0</v>
      </c>
      <c r="R139" s="152">
        <f t="shared" si="36"/>
        <v>0</v>
      </c>
      <c r="S139" s="127"/>
      <c r="T139" s="153">
        <f t="shared" si="37"/>
        <v>0</v>
      </c>
      <c r="U139" s="154">
        <f t="shared" si="38"/>
        <v>0</v>
      </c>
      <c r="V139" s="155"/>
      <c r="W139" s="50">
        <f t="shared" si="20"/>
        <v>0</v>
      </c>
      <c r="X139" s="50">
        <f t="shared" si="21"/>
        <v>0</v>
      </c>
      <c r="Y139" s="31"/>
      <c r="Z139" s="22"/>
      <c r="AA139" s="37"/>
      <c r="AB139" s="31"/>
      <c r="AC139" s="50">
        <f t="shared" si="22"/>
        <v>0</v>
      </c>
      <c r="AD139" s="50">
        <f t="shared" si="23"/>
        <v>0</v>
      </c>
      <c r="AE139" s="50">
        <f t="shared" si="24"/>
        <v>0</v>
      </c>
      <c r="AF139" s="50">
        <f t="shared" si="25"/>
        <v>0</v>
      </c>
      <c r="AG139" s="50">
        <f t="shared" si="26"/>
        <v>0</v>
      </c>
      <c r="AH139" s="50">
        <f t="shared" si="27"/>
        <v>0</v>
      </c>
      <c r="AI139" s="50">
        <f t="shared" si="28"/>
        <v>0</v>
      </c>
      <c r="AJ139" s="50">
        <f t="shared" si="29"/>
        <v>0</v>
      </c>
      <c r="AK139" s="51">
        <f t="shared" si="30"/>
        <v>0</v>
      </c>
      <c r="AL139" s="37" t="str">
        <f t="shared" si="31"/>
        <v>Er ontbreken nog enkele gegevens!</v>
      </c>
      <c r="AM139" s="11"/>
      <c r="AN139" s="98">
        <f t="shared" si="32"/>
        <v>0</v>
      </c>
      <c r="AV139" s="20">
        <f t="shared" si="33"/>
        <v>0</v>
      </c>
      <c r="AW139" s="11"/>
    </row>
    <row r="140" spans="1:49" ht="15.75" customHeight="1" x14ac:dyDescent="0.2">
      <c r="A140" s="45">
        <f>SUM($AV$12:AV140)</f>
        <v>0</v>
      </c>
      <c r="B140" s="119"/>
      <c r="C140" s="52"/>
      <c r="D140" s="52"/>
      <c r="E140" s="52"/>
      <c r="F140" s="53"/>
      <c r="G140" s="52"/>
      <c r="H140" s="52"/>
      <c r="I140" s="52"/>
      <c r="J140" s="54"/>
      <c r="K140" s="46"/>
      <c r="L140" s="156">
        <f>IF(K140=Organisatie!$E$20,1,0)</f>
        <v>0</v>
      </c>
      <c r="M140" s="156">
        <f>IF(K140=Organisatie!$D$21,1,0)</f>
        <v>0</v>
      </c>
      <c r="N140" s="156">
        <f>IF(K140=Organisatie!$D$22,1,0)</f>
        <v>0</v>
      </c>
      <c r="O140" s="156">
        <f>IF(K140=Organisatie!$D$23,1,0)</f>
        <v>0</v>
      </c>
      <c r="P140" s="156">
        <f t="shared" si="34"/>
        <v>0</v>
      </c>
      <c r="Q140" s="157">
        <f t="shared" si="35"/>
        <v>0</v>
      </c>
      <c r="R140" s="152">
        <f t="shared" si="36"/>
        <v>0</v>
      </c>
      <c r="S140" s="127"/>
      <c r="T140" s="153">
        <f t="shared" si="37"/>
        <v>0</v>
      </c>
      <c r="U140" s="154">
        <f t="shared" si="38"/>
        <v>0</v>
      </c>
      <c r="V140" s="155"/>
      <c r="W140" s="50">
        <f t="shared" ref="W140:W203" si="39">IF(B140="V",1,0)</f>
        <v>0</v>
      </c>
      <c r="X140" s="50">
        <f t="shared" ref="X140:X203" si="40">IF(B140="N",1,0)</f>
        <v>0</v>
      </c>
      <c r="Y140" s="31"/>
      <c r="Z140" s="22"/>
      <c r="AA140" s="37"/>
      <c r="AB140" s="31"/>
      <c r="AC140" s="50">
        <f t="shared" ref="AC140:AC203" si="41">IF(B140="V",Y135,0)</f>
        <v>0</v>
      </c>
      <c r="AD140" s="50">
        <f t="shared" ref="AD140:AD203" si="42">IF(C140="",0,$AD$10)</f>
        <v>0</v>
      </c>
      <c r="AE140" s="50">
        <f t="shared" ref="AE140:AE203" si="43">IF(E140="",0,$AE$10)</f>
        <v>0</v>
      </c>
      <c r="AF140" s="50">
        <f t="shared" ref="AF140:AF203" si="44">IF(F140="",0,$AF$10)</f>
        <v>0</v>
      </c>
      <c r="AG140" s="50">
        <f t="shared" ref="AG140:AG203" si="45">IF(G140="",0,$AG$10)</f>
        <v>0</v>
      </c>
      <c r="AH140" s="50">
        <f t="shared" ref="AH140:AH203" si="46">IF(H140="",0,$AH$10)</f>
        <v>0</v>
      </c>
      <c r="AI140" s="50">
        <f t="shared" ref="AI140:AI203" si="47">IF(I140="",0,$AI$10)</f>
        <v>0</v>
      </c>
      <c r="AJ140" s="50">
        <f t="shared" ref="AJ140:AJ203" si="48">IF(J140="",0,$AJ$10)</f>
        <v>0</v>
      </c>
      <c r="AK140" s="51">
        <f t="shared" ref="AK140:AK203" si="49">SUM(AC140:AJ140)</f>
        <v>0</v>
      </c>
      <c r="AL140" s="37" t="str">
        <f t="shared" ref="AL140:AL203" si="50">IF(AK140=$AK$10,$AP$12,$AP$13)</f>
        <v>Er ontbreken nog enkele gegevens!</v>
      </c>
      <c r="AM140" s="11"/>
      <c r="AN140" s="98">
        <f t="shared" ref="AN140:AN203" si="51">IF(E140="",0,1)</f>
        <v>0</v>
      </c>
      <c r="AV140" s="20">
        <f t="shared" ref="AV140:AV203" si="52">IF(E140="",0,1)</f>
        <v>0</v>
      </c>
      <c r="AW140" s="11"/>
    </row>
    <row r="141" spans="1:49" ht="15.75" customHeight="1" x14ac:dyDescent="0.2">
      <c r="A141" s="45">
        <f>SUM($AV$12:AV141)</f>
        <v>0</v>
      </c>
      <c r="B141" s="119"/>
      <c r="C141" s="52"/>
      <c r="D141" s="52"/>
      <c r="E141" s="52"/>
      <c r="F141" s="53"/>
      <c r="G141" s="52"/>
      <c r="H141" s="52"/>
      <c r="I141" s="52"/>
      <c r="J141" s="54"/>
      <c r="K141" s="46"/>
      <c r="L141" s="156">
        <f>IF(K141=Organisatie!$E$20,1,0)</f>
        <v>0</v>
      </c>
      <c r="M141" s="156">
        <f>IF(K141=Organisatie!$D$21,1,0)</f>
        <v>0</v>
      </c>
      <c r="N141" s="156">
        <f>IF(K141=Organisatie!$D$22,1,0)</f>
        <v>0</v>
      </c>
      <c r="O141" s="156">
        <f>IF(K141=Organisatie!$D$23,1,0)</f>
        <v>0</v>
      </c>
      <c r="P141" s="156">
        <f t="shared" ref="P141:P204" si="53">SUM(L141:O141)</f>
        <v>0</v>
      </c>
      <c r="Q141" s="157">
        <f t="shared" ref="Q141:Q204" si="54">IF(K141&gt;3,1,0)</f>
        <v>0</v>
      </c>
      <c r="R141" s="152">
        <f t="shared" ref="R141:R204" si="55">SUM(T141+U141)</f>
        <v>0</v>
      </c>
      <c r="S141" s="127"/>
      <c r="T141" s="153">
        <f t="shared" ref="T141:T204" si="56">IF(B141="V",$Y$1,$Y$2)</f>
        <v>0</v>
      </c>
      <c r="U141" s="154">
        <f t="shared" ref="U141:U204" si="57">IF(S141&gt;1000,1,0*IF(P141=1,1,0))</f>
        <v>0</v>
      </c>
      <c r="V141" s="155"/>
      <c r="W141" s="50">
        <f t="shared" si="39"/>
        <v>0</v>
      </c>
      <c r="X141" s="50">
        <f t="shared" si="40"/>
        <v>0</v>
      </c>
      <c r="Y141" s="31"/>
      <c r="Z141" s="22"/>
      <c r="AA141" s="37"/>
      <c r="AB141" s="31"/>
      <c r="AC141" s="50">
        <f t="shared" si="41"/>
        <v>0</v>
      </c>
      <c r="AD141" s="50">
        <f t="shared" si="42"/>
        <v>0</v>
      </c>
      <c r="AE141" s="50">
        <f t="shared" si="43"/>
        <v>0</v>
      </c>
      <c r="AF141" s="50">
        <f t="shared" si="44"/>
        <v>0</v>
      </c>
      <c r="AG141" s="50">
        <f t="shared" si="45"/>
        <v>0</v>
      </c>
      <c r="AH141" s="50">
        <f t="shared" si="46"/>
        <v>0</v>
      </c>
      <c r="AI141" s="50">
        <f t="shared" si="47"/>
        <v>0</v>
      </c>
      <c r="AJ141" s="50">
        <f t="shared" si="48"/>
        <v>0</v>
      </c>
      <c r="AK141" s="51">
        <f t="shared" si="49"/>
        <v>0</v>
      </c>
      <c r="AL141" s="37" t="str">
        <f t="shared" si="50"/>
        <v>Er ontbreken nog enkele gegevens!</v>
      </c>
      <c r="AM141" s="11"/>
      <c r="AN141" s="98">
        <f t="shared" si="51"/>
        <v>0</v>
      </c>
      <c r="AV141" s="20">
        <f t="shared" si="52"/>
        <v>0</v>
      </c>
      <c r="AW141" s="11"/>
    </row>
    <row r="142" spans="1:49" ht="15.75" customHeight="1" x14ac:dyDescent="0.2">
      <c r="A142" s="45">
        <f>SUM($AV$12:AV142)</f>
        <v>0</v>
      </c>
      <c r="B142" s="119"/>
      <c r="C142" s="52"/>
      <c r="D142" s="52"/>
      <c r="E142" s="52"/>
      <c r="F142" s="53"/>
      <c r="G142" s="52"/>
      <c r="H142" s="52"/>
      <c r="I142" s="52"/>
      <c r="J142" s="54"/>
      <c r="K142" s="46"/>
      <c r="L142" s="156">
        <f>IF(K142=Organisatie!$E$20,1,0)</f>
        <v>0</v>
      </c>
      <c r="M142" s="156">
        <f>IF(K142=Organisatie!$D$21,1,0)</f>
        <v>0</v>
      </c>
      <c r="N142" s="156">
        <f>IF(K142=Organisatie!$D$22,1,0)</f>
        <v>0</v>
      </c>
      <c r="O142" s="156">
        <f>IF(K142=Organisatie!$D$23,1,0)</f>
        <v>0</v>
      </c>
      <c r="P142" s="156">
        <f t="shared" si="53"/>
        <v>0</v>
      </c>
      <c r="Q142" s="157">
        <f t="shared" si="54"/>
        <v>0</v>
      </c>
      <c r="R142" s="152">
        <f t="shared" si="55"/>
        <v>0</v>
      </c>
      <c r="S142" s="127"/>
      <c r="T142" s="153">
        <f t="shared" si="56"/>
        <v>0</v>
      </c>
      <c r="U142" s="154">
        <f t="shared" si="57"/>
        <v>0</v>
      </c>
      <c r="V142" s="155"/>
      <c r="W142" s="50">
        <f t="shared" si="39"/>
        <v>0</v>
      </c>
      <c r="X142" s="50">
        <f t="shared" si="40"/>
        <v>0</v>
      </c>
      <c r="Y142" s="31"/>
      <c r="Z142" s="22"/>
      <c r="AA142" s="37"/>
      <c r="AB142" s="31"/>
      <c r="AC142" s="50">
        <f t="shared" si="41"/>
        <v>0</v>
      </c>
      <c r="AD142" s="50">
        <f t="shared" si="42"/>
        <v>0</v>
      </c>
      <c r="AE142" s="50">
        <f t="shared" si="43"/>
        <v>0</v>
      </c>
      <c r="AF142" s="50">
        <f t="shared" si="44"/>
        <v>0</v>
      </c>
      <c r="AG142" s="50">
        <f t="shared" si="45"/>
        <v>0</v>
      </c>
      <c r="AH142" s="50">
        <f t="shared" si="46"/>
        <v>0</v>
      </c>
      <c r="AI142" s="50">
        <f t="shared" si="47"/>
        <v>0</v>
      </c>
      <c r="AJ142" s="50">
        <f t="shared" si="48"/>
        <v>0</v>
      </c>
      <c r="AK142" s="51">
        <f t="shared" si="49"/>
        <v>0</v>
      </c>
      <c r="AL142" s="37" t="str">
        <f t="shared" si="50"/>
        <v>Er ontbreken nog enkele gegevens!</v>
      </c>
      <c r="AM142" s="11"/>
      <c r="AN142" s="98">
        <f t="shared" si="51"/>
        <v>0</v>
      </c>
      <c r="AV142" s="20">
        <f t="shared" si="52"/>
        <v>0</v>
      </c>
      <c r="AW142" s="11"/>
    </row>
    <row r="143" spans="1:49" ht="15.75" customHeight="1" x14ac:dyDescent="0.2">
      <c r="A143" s="45">
        <f>SUM($AV$12:AV143)</f>
        <v>0</v>
      </c>
      <c r="B143" s="119"/>
      <c r="C143" s="52"/>
      <c r="D143" s="52"/>
      <c r="E143" s="52"/>
      <c r="F143" s="53"/>
      <c r="G143" s="52"/>
      <c r="H143" s="52"/>
      <c r="I143" s="52"/>
      <c r="J143" s="54"/>
      <c r="K143" s="46"/>
      <c r="L143" s="156">
        <f>IF(K143=Organisatie!$E$20,1,0)</f>
        <v>0</v>
      </c>
      <c r="M143" s="156">
        <f>IF(K143=Organisatie!$D$21,1,0)</f>
        <v>0</v>
      </c>
      <c r="N143" s="156">
        <f>IF(K143=Organisatie!$D$22,1,0)</f>
        <v>0</v>
      </c>
      <c r="O143" s="156">
        <f>IF(K143=Organisatie!$D$23,1,0)</f>
        <v>0</v>
      </c>
      <c r="P143" s="156">
        <f t="shared" si="53"/>
        <v>0</v>
      </c>
      <c r="Q143" s="157">
        <f t="shared" si="54"/>
        <v>0</v>
      </c>
      <c r="R143" s="152">
        <f t="shared" si="55"/>
        <v>0</v>
      </c>
      <c r="S143" s="127"/>
      <c r="T143" s="153">
        <f t="shared" si="56"/>
        <v>0</v>
      </c>
      <c r="U143" s="154">
        <f t="shared" si="57"/>
        <v>0</v>
      </c>
      <c r="V143" s="155"/>
      <c r="W143" s="50">
        <f t="shared" si="39"/>
        <v>0</v>
      </c>
      <c r="X143" s="50">
        <f t="shared" si="40"/>
        <v>0</v>
      </c>
      <c r="Y143" s="31"/>
      <c r="Z143" s="22"/>
      <c r="AA143" s="37"/>
      <c r="AB143" s="31"/>
      <c r="AC143" s="50">
        <f t="shared" si="41"/>
        <v>0</v>
      </c>
      <c r="AD143" s="50">
        <f t="shared" si="42"/>
        <v>0</v>
      </c>
      <c r="AE143" s="50">
        <f t="shared" si="43"/>
        <v>0</v>
      </c>
      <c r="AF143" s="50">
        <f t="shared" si="44"/>
        <v>0</v>
      </c>
      <c r="AG143" s="50">
        <f t="shared" si="45"/>
        <v>0</v>
      </c>
      <c r="AH143" s="50">
        <f t="shared" si="46"/>
        <v>0</v>
      </c>
      <c r="AI143" s="50">
        <f t="shared" si="47"/>
        <v>0</v>
      </c>
      <c r="AJ143" s="50">
        <f t="shared" si="48"/>
        <v>0</v>
      </c>
      <c r="AK143" s="51">
        <f t="shared" si="49"/>
        <v>0</v>
      </c>
      <c r="AL143" s="37" t="str">
        <f t="shared" si="50"/>
        <v>Er ontbreken nog enkele gegevens!</v>
      </c>
      <c r="AM143" s="11"/>
      <c r="AN143" s="98">
        <f t="shared" si="51"/>
        <v>0</v>
      </c>
      <c r="AV143" s="20">
        <f t="shared" si="52"/>
        <v>0</v>
      </c>
      <c r="AW143" s="11"/>
    </row>
    <row r="144" spans="1:49" ht="15.75" customHeight="1" x14ac:dyDescent="0.2">
      <c r="A144" s="45">
        <f>SUM($AV$12:AV144)</f>
        <v>0</v>
      </c>
      <c r="B144" s="119"/>
      <c r="C144" s="52"/>
      <c r="D144" s="52"/>
      <c r="E144" s="52"/>
      <c r="F144" s="53"/>
      <c r="G144" s="52"/>
      <c r="H144" s="52"/>
      <c r="I144" s="52"/>
      <c r="J144" s="54"/>
      <c r="K144" s="46"/>
      <c r="L144" s="156">
        <f>IF(K144=Organisatie!$E$20,1,0)</f>
        <v>0</v>
      </c>
      <c r="M144" s="156">
        <f>IF(K144=Organisatie!$D$21,1,0)</f>
        <v>0</v>
      </c>
      <c r="N144" s="156">
        <f>IF(K144=Organisatie!$D$22,1,0)</f>
        <v>0</v>
      </c>
      <c r="O144" s="156">
        <f>IF(K144=Organisatie!$D$23,1,0)</f>
        <v>0</v>
      </c>
      <c r="P144" s="156">
        <f t="shared" si="53"/>
        <v>0</v>
      </c>
      <c r="Q144" s="157">
        <f t="shared" si="54"/>
        <v>0</v>
      </c>
      <c r="R144" s="152">
        <f t="shared" si="55"/>
        <v>0</v>
      </c>
      <c r="S144" s="127"/>
      <c r="T144" s="153">
        <f t="shared" si="56"/>
        <v>0</v>
      </c>
      <c r="U144" s="154">
        <f t="shared" si="57"/>
        <v>0</v>
      </c>
      <c r="V144" s="155"/>
      <c r="W144" s="50">
        <f t="shared" si="39"/>
        <v>0</v>
      </c>
      <c r="X144" s="50">
        <f t="shared" si="40"/>
        <v>0</v>
      </c>
      <c r="Y144" s="31"/>
      <c r="Z144" s="22"/>
      <c r="AA144" s="37"/>
      <c r="AB144" s="31"/>
      <c r="AC144" s="50">
        <f t="shared" si="41"/>
        <v>0</v>
      </c>
      <c r="AD144" s="50">
        <f t="shared" si="42"/>
        <v>0</v>
      </c>
      <c r="AE144" s="50">
        <f t="shared" si="43"/>
        <v>0</v>
      </c>
      <c r="AF144" s="50">
        <f t="shared" si="44"/>
        <v>0</v>
      </c>
      <c r="AG144" s="50">
        <f t="shared" si="45"/>
        <v>0</v>
      </c>
      <c r="AH144" s="50">
        <f t="shared" si="46"/>
        <v>0</v>
      </c>
      <c r="AI144" s="50">
        <f t="shared" si="47"/>
        <v>0</v>
      </c>
      <c r="AJ144" s="50">
        <f t="shared" si="48"/>
        <v>0</v>
      </c>
      <c r="AK144" s="51">
        <f t="shared" si="49"/>
        <v>0</v>
      </c>
      <c r="AL144" s="37" t="str">
        <f t="shared" si="50"/>
        <v>Er ontbreken nog enkele gegevens!</v>
      </c>
      <c r="AM144" s="11"/>
      <c r="AN144" s="98">
        <f t="shared" si="51"/>
        <v>0</v>
      </c>
      <c r="AV144" s="20">
        <f t="shared" si="52"/>
        <v>0</v>
      </c>
      <c r="AW144" s="11"/>
    </row>
    <row r="145" spans="1:49" ht="15.75" customHeight="1" x14ac:dyDescent="0.2">
      <c r="A145" s="45">
        <f>SUM($AV$12:AV145)</f>
        <v>0</v>
      </c>
      <c r="B145" s="119"/>
      <c r="C145" s="52"/>
      <c r="D145" s="52"/>
      <c r="E145" s="52"/>
      <c r="F145" s="53"/>
      <c r="G145" s="52"/>
      <c r="H145" s="52"/>
      <c r="I145" s="52"/>
      <c r="J145" s="54"/>
      <c r="K145" s="46"/>
      <c r="L145" s="156">
        <f>IF(K145=Organisatie!$E$20,1,0)</f>
        <v>0</v>
      </c>
      <c r="M145" s="156">
        <f>IF(K145=Organisatie!$D$21,1,0)</f>
        <v>0</v>
      </c>
      <c r="N145" s="156">
        <f>IF(K145=Organisatie!$D$22,1,0)</f>
        <v>0</v>
      </c>
      <c r="O145" s="156">
        <f>IF(K145=Organisatie!$D$23,1,0)</f>
        <v>0</v>
      </c>
      <c r="P145" s="156">
        <f t="shared" si="53"/>
        <v>0</v>
      </c>
      <c r="Q145" s="157">
        <f t="shared" si="54"/>
        <v>0</v>
      </c>
      <c r="R145" s="152">
        <f t="shared" si="55"/>
        <v>0</v>
      </c>
      <c r="S145" s="127"/>
      <c r="T145" s="153">
        <f t="shared" si="56"/>
        <v>0</v>
      </c>
      <c r="U145" s="154">
        <f t="shared" si="57"/>
        <v>0</v>
      </c>
      <c r="V145" s="155"/>
      <c r="W145" s="50">
        <f t="shared" si="39"/>
        <v>0</v>
      </c>
      <c r="X145" s="50">
        <f t="shared" si="40"/>
        <v>0</v>
      </c>
      <c r="Y145" s="31"/>
      <c r="Z145" s="22"/>
      <c r="AA145" s="37"/>
      <c r="AB145" s="31"/>
      <c r="AC145" s="50">
        <f t="shared" si="41"/>
        <v>0</v>
      </c>
      <c r="AD145" s="50">
        <f t="shared" si="42"/>
        <v>0</v>
      </c>
      <c r="AE145" s="50">
        <f t="shared" si="43"/>
        <v>0</v>
      </c>
      <c r="AF145" s="50">
        <f t="shared" si="44"/>
        <v>0</v>
      </c>
      <c r="AG145" s="50">
        <f t="shared" si="45"/>
        <v>0</v>
      </c>
      <c r="AH145" s="50">
        <f t="shared" si="46"/>
        <v>0</v>
      </c>
      <c r="AI145" s="50">
        <f t="shared" si="47"/>
        <v>0</v>
      </c>
      <c r="AJ145" s="50">
        <f t="shared" si="48"/>
        <v>0</v>
      </c>
      <c r="AK145" s="51">
        <f t="shared" si="49"/>
        <v>0</v>
      </c>
      <c r="AL145" s="37" t="str">
        <f t="shared" si="50"/>
        <v>Er ontbreken nog enkele gegevens!</v>
      </c>
      <c r="AM145" s="11"/>
      <c r="AN145" s="98">
        <f t="shared" si="51"/>
        <v>0</v>
      </c>
      <c r="AV145" s="20">
        <f t="shared" si="52"/>
        <v>0</v>
      </c>
      <c r="AW145" s="11"/>
    </row>
    <row r="146" spans="1:49" ht="15.75" customHeight="1" x14ac:dyDescent="0.2">
      <c r="A146" s="45">
        <f>SUM($AV$12:AV146)</f>
        <v>0</v>
      </c>
      <c r="B146" s="119"/>
      <c r="C146" s="52"/>
      <c r="D146" s="52"/>
      <c r="E146" s="52"/>
      <c r="F146" s="53"/>
      <c r="G146" s="52"/>
      <c r="H146" s="52"/>
      <c r="I146" s="52"/>
      <c r="J146" s="54"/>
      <c r="K146" s="46"/>
      <c r="L146" s="156">
        <f>IF(K146=Organisatie!$E$20,1,0)</f>
        <v>0</v>
      </c>
      <c r="M146" s="156">
        <f>IF(K146=Organisatie!$D$21,1,0)</f>
        <v>0</v>
      </c>
      <c r="N146" s="156">
        <f>IF(K146=Organisatie!$D$22,1,0)</f>
        <v>0</v>
      </c>
      <c r="O146" s="156">
        <f>IF(K146=Organisatie!$D$23,1,0)</f>
        <v>0</v>
      </c>
      <c r="P146" s="156">
        <f t="shared" si="53"/>
        <v>0</v>
      </c>
      <c r="Q146" s="157">
        <f t="shared" si="54"/>
        <v>0</v>
      </c>
      <c r="R146" s="152">
        <f t="shared" si="55"/>
        <v>0</v>
      </c>
      <c r="S146" s="127"/>
      <c r="T146" s="153">
        <f t="shared" si="56"/>
        <v>0</v>
      </c>
      <c r="U146" s="154">
        <f t="shared" si="57"/>
        <v>0</v>
      </c>
      <c r="V146" s="155"/>
      <c r="W146" s="50">
        <f t="shared" si="39"/>
        <v>0</v>
      </c>
      <c r="X146" s="50">
        <f t="shared" si="40"/>
        <v>0</v>
      </c>
      <c r="Y146" s="31"/>
      <c r="Z146" s="22"/>
      <c r="AA146" s="37"/>
      <c r="AB146" s="31"/>
      <c r="AC146" s="50">
        <f t="shared" si="41"/>
        <v>0</v>
      </c>
      <c r="AD146" s="50">
        <f t="shared" si="42"/>
        <v>0</v>
      </c>
      <c r="AE146" s="50">
        <f t="shared" si="43"/>
        <v>0</v>
      </c>
      <c r="AF146" s="50">
        <f t="shared" si="44"/>
        <v>0</v>
      </c>
      <c r="AG146" s="50">
        <f t="shared" si="45"/>
        <v>0</v>
      </c>
      <c r="AH146" s="50">
        <f t="shared" si="46"/>
        <v>0</v>
      </c>
      <c r="AI146" s="50">
        <f t="shared" si="47"/>
        <v>0</v>
      </c>
      <c r="AJ146" s="50">
        <f t="shared" si="48"/>
        <v>0</v>
      </c>
      <c r="AK146" s="51">
        <f t="shared" si="49"/>
        <v>0</v>
      </c>
      <c r="AL146" s="37" t="str">
        <f t="shared" si="50"/>
        <v>Er ontbreken nog enkele gegevens!</v>
      </c>
      <c r="AM146" s="11"/>
      <c r="AN146" s="98">
        <f t="shared" si="51"/>
        <v>0</v>
      </c>
      <c r="AV146" s="20">
        <f t="shared" si="52"/>
        <v>0</v>
      </c>
      <c r="AW146" s="11"/>
    </row>
    <row r="147" spans="1:49" ht="15.75" customHeight="1" x14ac:dyDescent="0.2">
      <c r="A147" s="45">
        <f>SUM($AV$12:AV147)</f>
        <v>0</v>
      </c>
      <c r="B147" s="119"/>
      <c r="C147" s="52"/>
      <c r="D147" s="52"/>
      <c r="E147" s="52"/>
      <c r="F147" s="53"/>
      <c r="G147" s="52"/>
      <c r="H147" s="52"/>
      <c r="I147" s="52"/>
      <c r="J147" s="54"/>
      <c r="K147" s="46"/>
      <c r="L147" s="156">
        <f>IF(K147=Organisatie!$E$20,1,0)</f>
        <v>0</v>
      </c>
      <c r="M147" s="156">
        <f>IF(K147=Organisatie!$D$21,1,0)</f>
        <v>0</v>
      </c>
      <c r="N147" s="156">
        <f>IF(K147=Organisatie!$D$22,1,0)</f>
        <v>0</v>
      </c>
      <c r="O147" s="156">
        <f>IF(K147=Organisatie!$D$23,1,0)</f>
        <v>0</v>
      </c>
      <c r="P147" s="156">
        <f t="shared" si="53"/>
        <v>0</v>
      </c>
      <c r="Q147" s="157">
        <f t="shared" si="54"/>
        <v>0</v>
      </c>
      <c r="R147" s="152">
        <f t="shared" si="55"/>
        <v>0</v>
      </c>
      <c r="S147" s="127"/>
      <c r="T147" s="153">
        <f t="shared" si="56"/>
        <v>0</v>
      </c>
      <c r="U147" s="154">
        <f t="shared" si="57"/>
        <v>0</v>
      </c>
      <c r="V147" s="155"/>
      <c r="W147" s="50">
        <f t="shared" si="39"/>
        <v>0</v>
      </c>
      <c r="X147" s="50">
        <f t="shared" si="40"/>
        <v>0</v>
      </c>
      <c r="Y147" s="31"/>
      <c r="Z147" s="22"/>
      <c r="AA147" s="37"/>
      <c r="AB147" s="31"/>
      <c r="AC147" s="50">
        <f t="shared" si="41"/>
        <v>0</v>
      </c>
      <c r="AD147" s="50">
        <f t="shared" si="42"/>
        <v>0</v>
      </c>
      <c r="AE147" s="50">
        <f t="shared" si="43"/>
        <v>0</v>
      </c>
      <c r="AF147" s="50">
        <f t="shared" si="44"/>
        <v>0</v>
      </c>
      <c r="AG147" s="50">
        <f t="shared" si="45"/>
        <v>0</v>
      </c>
      <c r="AH147" s="50">
        <f t="shared" si="46"/>
        <v>0</v>
      </c>
      <c r="AI147" s="50">
        <f t="shared" si="47"/>
        <v>0</v>
      </c>
      <c r="AJ147" s="50">
        <f t="shared" si="48"/>
        <v>0</v>
      </c>
      <c r="AK147" s="51">
        <f t="shared" si="49"/>
        <v>0</v>
      </c>
      <c r="AL147" s="37" t="str">
        <f t="shared" si="50"/>
        <v>Er ontbreken nog enkele gegevens!</v>
      </c>
      <c r="AM147" s="11"/>
      <c r="AN147" s="98">
        <f t="shared" si="51"/>
        <v>0</v>
      </c>
      <c r="AV147" s="20">
        <f t="shared" si="52"/>
        <v>0</v>
      </c>
      <c r="AW147" s="11"/>
    </row>
    <row r="148" spans="1:49" ht="15.75" customHeight="1" x14ac:dyDescent="0.2">
      <c r="A148" s="45">
        <f>SUM($AV$12:AV148)</f>
        <v>0</v>
      </c>
      <c r="B148" s="119"/>
      <c r="C148" s="52"/>
      <c r="D148" s="52"/>
      <c r="E148" s="52"/>
      <c r="F148" s="53"/>
      <c r="G148" s="52"/>
      <c r="H148" s="52"/>
      <c r="I148" s="52"/>
      <c r="J148" s="54"/>
      <c r="K148" s="46"/>
      <c r="L148" s="156">
        <f>IF(K148=Organisatie!$E$20,1,0)</f>
        <v>0</v>
      </c>
      <c r="M148" s="156">
        <f>IF(K148=Organisatie!$D$21,1,0)</f>
        <v>0</v>
      </c>
      <c r="N148" s="156">
        <f>IF(K148=Organisatie!$D$22,1,0)</f>
        <v>0</v>
      </c>
      <c r="O148" s="156">
        <f>IF(K148=Organisatie!$D$23,1,0)</f>
        <v>0</v>
      </c>
      <c r="P148" s="156">
        <f t="shared" si="53"/>
        <v>0</v>
      </c>
      <c r="Q148" s="157">
        <f t="shared" si="54"/>
        <v>0</v>
      </c>
      <c r="R148" s="152">
        <f t="shared" si="55"/>
        <v>0</v>
      </c>
      <c r="S148" s="127"/>
      <c r="T148" s="153">
        <f t="shared" si="56"/>
        <v>0</v>
      </c>
      <c r="U148" s="154">
        <f t="shared" si="57"/>
        <v>0</v>
      </c>
      <c r="V148" s="155"/>
      <c r="W148" s="50">
        <f t="shared" si="39"/>
        <v>0</v>
      </c>
      <c r="X148" s="50">
        <f t="shared" si="40"/>
        <v>0</v>
      </c>
      <c r="Y148" s="31"/>
      <c r="Z148" s="22"/>
      <c r="AA148" s="37"/>
      <c r="AB148" s="31"/>
      <c r="AC148" s="50">
        <f t="shared" si="41"/>
        <v>0</v>
      </c>
      <c r="AD148" s="50">
        <f t="shared" si="42"/>
        <v>0</v>
      </c>
      <c r="AE148" s="50">
        <f t="shared" si="43"/>
        <v>0</v>
      </c>
      <c r="AF148" s="50">
        <f t="shared" si="44"/>
        <v>0</v>
      </c>
      <c r="AG148" s="50">
        <f t="shared" si="45"/>
        <v>0</v>
      </c>
      <c r="AH148" s="50">
        <f t="shared" si="46"/>
        <v>0</v>
      </c>
      <c r="AI148" s="50">
        <f t="shared" si="47"/>
        <v>0</v>
      </c>
      <c r="AJ148" s="50">
        <f t="shared" si="48"/>
        <v>0</v>
      </c>
      <c r="AK148" s="51">
        <f t="shared" si="49"/>
        <v>0</v>
      </c>
      <c r="AL148" s="37" t="str">
        <f t="shared" si="50"/>
        <v>Er ontbreken nog enkele gegevens!</v>
      </c>
      <c r="AM148" s="11"/>
      <c r="AN148" s="98">
        <f t="shared" si="51"/>
        <v>0</v>
      </c>
      <c r="AV148" s="20">
        <f t="shared" si="52"/>
        <v>0</v>
      </c>
      <c r="AW148" s="11"/>
    </row>
    <row r="149" spans="1:49" ht="15.75" customHeight="1" x14ac:dyDescent="0.2">
      <c r="A149" s="45">
        <f>SUM($AV$12:AV149)</f>
        <v>0</v>
      </c>
      <c r="B149" s="119"/>
      <c r="C149" s="52"/>
      <c r="D149" s="52"/>
      <c r="E149" s="52"/>
      <c r="F149" s="53"/>
      <c r="G149" s="52"/>
      <c r="H149" s="52"/>
      <c r="I149" s="52"/>
      <c r="J149" s="54"/>
      <c r="K149" s="46"/>
      <c r="L149" s="156">
        <f>IF(K149=Organisatie!$E$20,1,0)</f>
        <v>0</v>
      </c>
      <c r="M149" s="156">
        <f>IF(K149=Organisatie!$D$21,1,0)</f>
        <v>0</v>
      </c>
      <c r="N149" s="156">
        <f>IF(K149=Organisatie!$D$22,1,0)</f>
        <v>0</v>
      </c>
      <c r="O149" s="156">
        <f>IF(K149=Organisatie!$D$23,1,0)</f>
        <v>0</v>
      </c>
      <c r="P149" s="156">
        <f t="shared" si="53"/>
        <v>0</v>
      </c>
      <c r="Q149" s="157">
        <f t="shared" si="54"/>
        <v>0</v>
      </c>
      <c r="R149" s="152">
        <f t="shared" si="55"/>
        <v>0</v>
      </c>
      <c r="S149" s="127"/>
      <c r="T149" s="153">
        <f t="shared" si="56"/>
        <v>0</v>
      </c>
      <c r="U149" s="154">
        <f t="shared" si="57"/>
        <v>0</v>
      </c>
      <c r="V149" s="155"/>
      <c r="W149" s="50">
        <f t="shared" si="39"/>
        <v>0</v>
      </c>
      <c r="X149" s="50">
        <f t="shared" si="40"/>
        <v>0</v>
      </c>
      <c r="Y149" s="31"/>
      <c r="Z149" s="22"/>
      <c r="AA149" s="37"/>
      <c r="AB149" s="31"/>
      <c r="AC149" s="50">
        <f t="shared" si="41"/>
        <v>0</v>
      </c>
      <c r="AD149" s="50">
        <f t="shared" si="42"/>
        <v>0</v>
      </c>
      <c r="AE149" s="50">
        <f t="shared" si="43"/>
        <v>0</v>
      </c>
      <c r="AF149" s="50">
        <f t="shared" si="44"/>
        <v>0</v>
      </c>
      <c r="AG149" s="50">
        <f t="shared" si="45"/>
        <v>0</v>
      </c>
      <c r="AH149" s="50">
        <f t="shared" si="46"/>
        <v>0</v>
      </c>
      <c r="AI149" s="50">
        <f t="shared" si="47"/>
        <v>0</v>
      </c>
      <c r="AJ149" s="50">
        <f t="shared" si="48"/>
        <v>0</v>
      </c>
      <c r="AK149" s="51">
        <f t="shared" si="49"/>
        <v>0</v>
      </c>
      <c r="AL149" s="37" t="str">
        <f t="shared" si="50"/>
        <v>Er ontbreken nog enkele gegevens!</v>
      </c>
      <c r="AM149" s="11"/>
      <c r="AN149" s="98">
        <f t="shared" si="51"/>
        <v>0</v>
      </c>
      <c r="AV149" s="20">
        <f t="shared" si="52"/>
        <v>0</v>
      </c>
      <c r="AW149" s="11"/>
    </row>
    <row r="150" spans="1:49" ht="15.75" customHeight="1" x14ac:dyDescent="0.2">
      <c r="A150" s="45">
        <f>SUM($AV$12:AV150)</f>
        <v>0</v>
      </c>
      <c r="B150" s="119"/>
      <c r="C150" s="52"/>
      <c r="D150" s="52"/>
      <c r="E150" s="52"/>
      <c r="F150" s="53"/>
      <c r="G150" s="52"/>
      <c r="H150" s="52"/>
      <c r="I150" s="52"/>
      <c r="J150" s="54"/>
      <c r="K150" s="46"/>
      <c r="L150" s="156">
        <f>IF(K150=Organisatie!$E$20,1,0)</f>
        <v>0</v>
      </c>
      <c r="M150" s="156">
        <f>IF(K150=Organisatie!$D$21,1,0)</f>
        <v>0</v>
      </c>
      <c r="N150" s="156">
        <f>IF(K150=Organisatie!$D$22,1,0)</f>
        <v>0</v>
      </c>
      <c r="O150" s="156">
        <f>IF(K150=Organisatie!$D$23,1,0)</f>
        <v>0</v>
      </c>
      <c r="P150" s="156">
        <f t="shared" si="53"/>
        <v>0</v>
      </c>
      <c r="Q150" s="157">
        <f t="shared" si="54"/>
        <v>0</v>
      </c>
      <c r="R150" s="152">
        <f t="shared" si="55"/>
        <v>0</v>
      </c>
      <c r="S150" s="127"/>
      <c r="T150" s="153">
        <f t="shared" si="56"/>
        <v>0</v>
      </c>
      <c r="U150" s="154">
        <f t="shared" si="57"/>
        <v>0</v>
      </c>
      <c r="V150" s="155"/>
      <c r="W150" s="50">
        <f t="shared" si="39"/>
        <v>0</v>
      </c>
      <c r="X150" s="50">
        <f t="shared" si="40"/>
        <v>0</v>
      </c>
      <c r="Y150" s="31"/>
      <c r="Z150" s="22"/>
      <c r="AA150" s="37"/>
      <c r="AB150" s="31"/>
      <c r="AC150" s="50">
        <f t="shared" si="41"/>
        <v>0</v>
      </c>
      <c r="AD150" s="50">
        <f t="shared" si="42"/>
        <v>0</v>
      </c>
      <c r="AE150" s="50">
        <f t="shared" si="43"/>
        <v>0</v>
      </c>
      <c r="AF150" s="50">
        <f t="shared" si="44"/>
        <v>0</v>
      </c>
      <c r="AG150" s="50">
        <f t="shared" si="45"/>
        <v>0</v>
      </c>
      <c r="AH150" s="50">
        <f t="shared" si="46"/>
        <v>0</v>
      </c>
      <c r="AI150" s="50">
        <f t="shared" si="47"/>
        <v>0</v>
      </c>
      <c r="AJ150" s="50">
        <f t="shared" si="48"/>
        <v>0</v>
      </c>
      <c r="AK150" s="51">
        <f t="shared" si="49"/>
        <v>0</v>
      </c>
      <c r="AL150" s="37" t="str">
        <f t="shared" si="50"/>
        <v>Er ontbreken nog enkele gegevens!</v>
      </c>
      <c r="AM150" s="11"/>
      <c r="AN150" s="98">
        <f t="shared" si="51"/>
        <v>0</v>
      </c>
      <c r="AV150" s="20">
        <f t="shared" si="52"/>
        <v>0</v>
      </c>
      <c r="AW150" s="11"/>
    </row>
    <row r="151" spans="1:49" ht="15.75" customHeight="1" x14ac:dyDescent="0.2">
      <c r="A151" s="45">
        <f>SUM($AV$12:AV151)</f>
        <v>0</v>
      </c>
      <c r="B151" s="119"/>
      <c r="C151" s="52"/>
      <c r="D151" s="52"/>
      <c r="E151" s="52"/>
      <c r="F151" s="53"/>
      <c r="G151" s="52"/>
      <c r="H151" s="52"/>
      <c r="I151" s="52"/>
      <c r="J151" s="54"/>
      <c r="K151" s="46"/>
      <c r="L151" s="156">
        <f>IF(K151=Organisatie!$E$20,1,0)</f>
        <v>0</v>
      </c>
      <c r="M151" s="156">
        <f>IF(K151=Organisatie!$D$21,1,0)</f>
        <v>0</v>
      </c>
      <c r="N151" s="156">
        <f>IF(K151=Organisatie!$D$22,1,0)</f>
        <v>0</v>
      </c>
      <c r="O151" s="156">
        <f>IF(K151=Organisatie!$D$23,1,0)</f>
        <v>0</v>
      </c>
      <c r="P151" s="156">
        <f t="shared" si="53"/>
        <v>0</v>
      </c>
      <c r="Q151" s="157">
        <f t="shared" si="54"/>
        <v>0</v>
      </c>
      <c r="R151" s="152">
        <f t="shared" si="55"/>
        <v>0</v>
      </c>
      <c r="S151" s="127"/>
      <c r="T151" s="153">
        <f t="shared" si="56"/>
        <v>0</v>
      </c>
      <c r="U151" s="154">
        <f t="shared" si="57"/>
        <v>0</v>
      </c>
      <c r="V151" s="155"/>
      <c r="W151" s="50">
        <f t="shared" si="39"/>
        <v>0</v>
      </c>
      <c r="X151" s="50">
        <f t="shared" si="40"/>
        <v>0</v>
      </c>
      <c r="Y151" s="31"/>
      <c r="Z151" s="22"/>
      <c r="AA151" s="37"/>
      <c r="AB151" s="31"/>
      <c r="AC151" s="50">
        <f t="shared" si="41"/>
        <v>0</v>
      </c>
      <c r="AD151" s="50">
        <f t="shared" si="42"/>
        <v>0</v>
      </c>
      <c r="AE151" s="50">
        <f t="shared" si="43"/>
        <v>0</v>
      </c>
      <c r="AF151" s="50">
        <f t="shared" si="44"/>
        <v>0</v>
      </c>
      <c r="AG151" s="50">
        <f t="shared" si="45"/>
        <v>0</v>
      </c>
      <c r="AH151" s="50">
        <f t="shared" si="46"/>
        <v>0</v>
      </c>
      <c r="AI151" s="50">
        <f t="shared" si="47"/>
        <v>0</v>
      </c>
      <c r="AJ151" s="50">
        <f t="shared" si="48"/>
        <v>0</v>
      </c>
      <c r="AK151" s="51">
        <f t="shared" si="49"/>
        <v>0</v>
      </c>
      <c r="AL151" s="37" t="str">
        <f t="shared" si="50"/>
        <v>Er ontbreken nog enkele gegevens!</v>
      </c>
      <c r="AM151" s="11"/>
      <c r="AN151" s="98">
        <f t="shared" si="51"/>
        <v>0</v>
      </c>
      <c r="AV151" s="20">
        <f t="shared" si="52"/>
        <v>0</v>
      </c>
      <c r="AW151" s="11"/>
    </row>
    <row r="152" spans="1:49" ht="15.75" customHeight="1" x14ac:dyDescent="0.2">
      <c r="A152" s="45">
        <f>SUM($AV$12:AV152)</f>
        <v>0</v>
      </c>
      <c r="B152" s="119"/>
      <c r="C152" s="52"/>
      <c r="D152" s="52"/>
      <c r="E152" s="52"/>
      <c r="F152" s="53"/>
      <c r="G152" s="52"/>
      <c r="H152" s="52"/>
      <c r="I152" s="52"/>
      <c r="J152" s="54"/>
      <c r="K152" s="46"/>
      <c r="L152" s="156">
        <f>IF(K152=Organisatie!$E$20,1,0)</f>
        <v>0</v>
      </c>
      <c r="M152" s="156">
        <f>IF(K152=Organisatie!$D$21,1,0)</f>
        <v>0</v>
      </c>
      <c r="N152" s="156">
        <f>IF(K152=Organisatie!$D$22,1,0)</f>
        <v>0</v>
      </c>
      <c r="O152" s="156">
        <f>IF(K152=Organisatie!$D$23,1,0)</f>
        <v>0</v>
      </c>
      <c r="P152" s="156">
        <f t="shared" si="53"/>
        <v>0</v>
      </c>
      <c r="Q152" s="157">
        <f t="shared" si="54"/>
        <v>0</v>
      </c>
      <c r="R152" s="152">
        <f t="shared" si="55"/>
        <v>0</v>
      </c>
      <c r="S152" s="127"/>
      <c r="T152" s="153">
        <f t="shared" si="56"/>
        <v>0</v>
      </c>
      <c r="U152" s="154">
        <f t="shared" si="57"/>
        <v>0</v>
      </c>
      <c r="V152" s="155"/>
      <c r="W152" s="50">
        <f t="shared" si="39"/>
        <v>0</v>
      </c>
      <c r="X152" s="50">
        <f t="shared" si="40"/>
        <v>0</v>
      </c>
      <c r="Y152" s="31"/>
      <c r="Z152" s="22"/>
      <c r="AA152" s="37"/>
      <c r="AB152" s="31"/>
      <c r="AC152" s="50">
        <f t="shared" si="41"/>
        <v>0</v>
      </c>
      <c r="AD152" s="50">
        <f t="shared" si="42"/>
        <v>0</v>
      </c>
      <c r="AE152" s="50">
        <f t="shared" si="43"/>
        <v>0</v>
      </c>
      <c r="AF152" s="50">
        <f t="shared" si="44"/>
        <v>0</v>
      </c>
      <c r="AG152" s="50">
        <f t="shared" si="45"/>
        <v>0</v>
      </c>
      <c r="AH152" s="50">
        <f t="shared" si="46"/>
        <v>0</v>
      </c>
      <c r="AI152" s="50">
        <f t="shared" si="47"/>
        <v>0</v>
      </c>
      <c r="AJ152" s="50">
        <f t="shared" si="48"/>
        <v>0</v>
      </c>
      <c r="AK152" s="51">
        <f t="shared" si="49"/>
        <v>0</v>
      </c>
      <c r="AL152" s="37" t="str">
        <f t="shared" si="50"/>
        <v>Er ontbreken nog enkele gegevens!</v>
      </c>
      <c r="AM152" s="11"/>
      <c r="AN152" s="98">
        <f t="shared" si="51"/>
        <v>0</v>
      </c>
      <c r="AV152" s="20">
        <f t="shared" si="52"/>
        <v>0</v>
      </c>
      <c r="AW152" s="11"/>
    </row>
    <row r="153" spans="1:49" ht="15.75" customHeight="1" x14ac:dyDescent="0.2">
      <c r="A153" s="45">
        <f>SUM($AV$12:AV153)</f>
        <v>0</v>
      </c>
      <c r="B153" s="119"/>
      <c r="C153" s="52"/>
      <c r="D153" s="52"/>
      <c r="E153" s="52"/>
      <c r="F153" s="53"/>
      <c r="G153" s="52"/>
      <c r="H153" s="52"/>
      <c r="I153" s="52"/>
      <c r="J153" s="54"/>
      <c r="K153" s="46"/>
      <c r="L153" s="156">
        <f>IF(K153=Organisatie!$E$20,1,0)</f>
        <v>0</v>
      </c>
      <c r="M153" s="156">
        <f>IF(K153=Organisatie!$D$21,1,0)</f>
        <v>0</v>
      </c>
      <c r="N153" s="156">
        <f>IF(K153=Organisatie!$D$22,1,0)</f>
        <v>0</v>
      </c>
      <c r="O153" s="156">
        <f>IF(K153=Organisatie!$D$23,1,0)</f>
        <v>0</v>
      </c>
      <c r="P153" s="156">
        <f t="shared" si="53"/>
        <v>0</v>
      </c>
      <c r="Q153" s="157">
        <f t="shared" si="54"/>
        <v>0</v>
      </c>
      <c r="R153" s="152">
        <f t="shared" si="55"/>
        <v>0</v>
      </c>
      <c r="S153" s="127"/>
      <c r="T153" s="153">
        <f t="shared" si="56"/>
        <v>0</v>
      </c>
      <c r="U153" s="154">
        <f t="shared" si="57"/>
        <v>0</v>
      </c>
      <c r="V153" s="155"/>
      <c r="W153" s="50">
        <f t="shared" si="39"/>
        <v>0</v>
      </c>
      <c r="X153" s="50">
        <f t="shared" si="40"/>
        <v>0</v>
      </c>
      <c r="Y153" s="57"/>
      <c r="Z153" s="22"/>
      <c r="AA153" s="37"/>
      <c r="AB153" s="31"/>
      <c r="AC153" s="50">
        <f t="shared" si="41"/>
        <v>0</v>
      </c>
      <c r="AD153" s="50">
        <f t="shared" si="42"/>
        <v>0</v>
      </c>
      <c r="AE153" s="50">
        <f t="shared" si="43"/>
        <v>0</v>
      </c>
      <c r="AF153" s="50">
        <f t="shared" si="44"/>
        <v>0</v>
      </c>
      <c r="AG153" s="50">
        <f t="shared" si="45"/>
        <v>0</v>
      </c>
      <c r="AH153" s="50">
        <f t="shared" si="46"/>
        <v>0</v>
      </c>
      <c r="AI153" s="50">
        <f t="shared" si="47"/>
        <v>0</v>
      </c>
      <c r="AJ153" s="50">
        <f t="shared" si="48"/>
        <v>0</v>
      </c>
      <c r="AK153" s="51">
        <f t="shared" si="49"/>
        <v>0</v>
      </c>
      <c r="AL153" s="37" t="str">
        <f t="shared" si="50"/>
        <v>Er ontbreken nog enkele gegevens!</v>
      </c>
      <c r="AM153" s="11"/>
      <c r="AN153" s="98">
        <f t="shared" si="51"/>
        <v>0</v>
      </c>
      <c r="AV153" s="20">
        <f t="shared" si="52"/>
        <v>0</v>
      </c>
      <c r="AW153" s="11"/>
    </row>
    <row r="154" spans="1:49" ht="15.75" customHeight="1" x14ac:dyDescent="0.2">
      <c r="A154" s="45">
        <f>SUM($AV$12:AV154)</f>
        <v>0</v>
      </c>
      <c r="B154" s="119"/>
      <c r="C154" s="52"/>
      <c r="D154" s="52"/>
      <c r="E154" s="52"/>
      <c r="F154" s="53"/>
      <c r="G154" s="52"/>
      <c r="H154" s="52"/>
      <c r="I154" s="52"/>
      <c r="J154" s="54"/>
      <c r="K154" s="46"/>
      <c r="L154" s="156">
        <f>IF(K154=Organisatie!$E$20,1,0)</f>
        <v>0</v>
      </c>
      <c r="M154" s="156">
        <f>IF(K154=Organisatie!$D$21,1,0)</f>
        <v>0</v>
      </c>
      <c r="N154" s="156">
        <f>IF(K154=Organisatie!$D$22,1,0)</f>
        <v>0</v>
      </c>
      <c r="O154" s="156">
        <f>IF(K154=Organisatie!$D$23,1,0)</f>
        <v>0</v>
      </c>
      <c r="P154" s="156">
        <f t="shared" si="53"/>
        <v>0</v>
      </c>
      <c r="Q154" s="157">
        <f t="shared" si="54"/>
        <v>0</v>
      </c>
      <c r="R154" s="152">
        <f t="shared" si="55"/>
        <v>0</v>
      </c>
      <c r="S154" s="127"/>
      <c r="T154" s="153">
        <f t="shared" si="56"/>
        <v>0</v>
      </c>
      <c r="U154" s="154">
        <f t="shared" si="57"/>
        <v>0</v>
      </c>
      <c r="V154" s="155"/>
      <c r="W154" s="50">
        <f t="shared" si="39"/>
        <v>0</v>
      </c>
      <c r="X154" s="50">
        <f t="shared" si="40"/>
        <v>0</v>
      </c>
      <c r="Y154" s="31"/>
      <c r="Z154" s="22"/>
      <c r="AA154" s="37"/>
      <c r="AB154" s="31"/>
      <c r="AC154" s="50">
        <f t="shared" si="41"/>
        <v>0</v>
      </c>
      <c r="AD154" s="50">
        <f t="shared" si="42"/>
        <v>0</v>
      </c>
      <c r="AE154" s="50">
        <f t="shared" si="43"/>
        <v>0</v>
      </c>
      <c r="AF154" s="50">
        <f t="shared" si="44"/>
        <v>0</v>
      </c>
      <c r="AG154" s="50">
        <f t="shared" si="45"/>
        <v>0</v>
      </c>
      <c r="AH154" s="50">
        <f t="shared" si="46"/>
        <v>0</v>
      </c>
      <c r="AI154" s="50">
        <f t="shared" si="47"/>
        <v>0</v>
      </c>
      <c r="AJ154" s="50">
        <f t="shared" si="48"/>
        <v>0</v>
      </c>
      <c r="AK154" s="51">
        <f t="shared" si="49"/>
        <v>0</v>
      </c>
      <c r="AL154" s="37" t="str">
        <f t="shared" si="50"/>
        <v>Er ontbreken nog enkele gegevens!</v>
      </c>
      <c r="AM154" s="11"/>
      <c r="AN154" s="98">
        <f t="shared" si="51"/>
        <v>0</v>
      </c>
      <c r="AV154" s="20">
        <f t="shared" si="52"/>
        <v>0</v>
      </c>
      <c r="AW154" s="11"/>
    </row>
    <row r="155" spans="1:49" ht="15.75" customHeight="1" x14ac:dyDescent="0.2">
      <c r="A155" s="45">
        <f>SUM($AV$12:AV155)</f>
        <v>0</v>
      </c>
      <c r="B155" s="119"/>
      <c r="C155" s="52"/>
      <c r="D155" s="52"/>
      <c r="E155" s="52"/>
      <c r="F155" s="53"/>
      <c r="G155" s="52"/>
      <c r="H155" s="52"/>
      <c r="I155" s="52"/>
      <c r="J155" s="54"/>
      <c r="K155" s="46"/>
      <c r="L155" s="156">
        <f>IF(K155=Organisatie!$E$20,1,0)</f>
        <v>0</v>
      </c>
      <c r="M155" s="156">
        <f>IF(K155=Organisatie!$D$21,1,0)</f>
        <v>0</v>
      </c>
      <c r="N155" s="156">
        <f>IF(K155=Organisatie!$D$22,1,0)</f>
        <v>0</v>
      </c>
      <c r="O155" s="156">
        <f>IF(K155=Organisatie!$D$23,1,0)</f>
        <v>0</v>
      </c>
      <c r="P155" s="156">
        <f t="shared" si="53"/>
        <v>0</v>
      </c>
      <c r="Q155" s="157">
        <f t="shared" si="54"/>
        <v>0</v>
      </c>
      <c r="R155" s="152">
        <f t="shared" si="55"/>
        <v>0</v>
      </c>
      <c r="S155" s="127"/>
      <c r="T155" s="153">
        <f t="shared" si="56"/>
        <v>0</v>
      </c>
      <c r="U155" s="154">
        <f t="shared" si="57"/>
        <v>0</v>
      </c>
      <c r="V155" s="155"/>
      <c r="W155" s="50">
        <f t="shared" si="39"/>
        <v>0</v>
      </c>
      <c r="X155" s="50">
        <f t="shared" si="40"/>
        <v>0</v>
      </c>
      <c r="Y155" s="31"/>
      <c r="Z155" s="22"/>
      <c r="AA155" s="37"/>
      <c r="AB155" s="31"/>
      <c r="AC155" s="50">
        <f t="shared" si="41"/>
        <v>0</v>
      </c>
      <c r="AD155" s="50">
        <f t="shared" si="42"/>
        <v>0</v>
      </c>
      <c r="AE155" s="50">
        <f t="shared" si="43"/>
        <v>0</v>
      </c>
      <c r="AF155" s="50">
        <f t="shared" si="44"/>
        <v>0</v>
      </c>
      <c r="AG155" s="50">
        <f t="shared" si="45"/>
        <v>0</v>
      </c>
      <c r="AH155" s="50">
        <f t="shared" si="46"/>
        <v>0</v>
      </c>
      <c r="AI155" s="50">
        <f t="shared" si="47"/>
        <v>0</v>
      </c>
      <c r="AJ155" s="50">
        <f t="shared" si="48"/>
        <v>0</v>
      </c>
      <c r="AK155" s="51">
        <f t="shared" si="49"/>
        <v>0</v>
      </c>
      <c r="AL155" s="37" t="str">
        <f t="shared" si="50"/>
        <v>Er ontbreken nog enkele gegevens!</v>
      </c>
      <c r="AM155" s="11"/>
      <c r="AN155" s="98">
        <f t="shared" si="51"/>
        <v>0</v>
      </c>
      <c r="AV155" s="20">
        <f t="shared" si="52"/>
        <v>0</v>
      </c>
      <c r="AW155" s="11"/>
    </row>
    <row r="156" spans="1:49" ht="15.75" customHeight="1" x14ac:dyDescent="0.2">
      <c r="A156" s="45">
        <f>SUM($AV$12:AV156)</f>
        <v>0</v>
      </c>
      <c r="B156" s="119"/>
      <c r="C156" s="52"/>
      <c r="D156" s="52"/>
      <c r="E156" s="52"/>
      <c r="F156" s="53"/>
      <c r="G156" s="52"/>
      <c r="H156" s="52"/>
      <c r="I156" s="52"/>
      <c r="J156" s="54"/>
      <c r="K156" s="46"/>
      <c r="L156" s="156">
        <f>IF(K156=Organisatie!$E$20,1,0)</f>
        <v>0</v>
      </c>
      <c r="M156" s="156">
        <f>IF(K156=Organisatie!$D$21,1,0)</f>
        <v>0</v>
      </c>
      <c r="N156" s="156">
        <f>IF(K156=Organisatie!$D$22,1,0)</f>
        <v>0</v>
      </c>
      <c r="O156" s="156">
        <f>IF(K156=Organisatie!$D$23,1,0)</f>
        <v>0</v>
      </c>
      <c r="P156" s="156">
        <f t="shared" si="53"/>
        <v>0</v>
      </c>
      <c r="Q156" s="157">
        <f t="shared" si="54"/>
        <v>0</v>
      </c>
      <c r="R156" s="152">
        <f t="shared" si="55"/>
        <v>0</v>
      </c>
      <c r="S156" s="127"/>
      <c r="T156" s="153">
        <f t="shared" si="56"/>
        <v>0</v>
      </c>
      <c r="U156" s="154">
        <f t="shared" si="57"/>
        <v>0</v>
      </c>
      <c r="V156" s="155"/>
      <c r="W156" s="50">
        <f t="shared" si="39"/>
        <v>0</v>
      </c>
      <c r="X156" s="50">
        <f t="shared" si="40"/>
        <v>0</v>
      </c>
      <c r="Y156" s="31"/>
      <c r="Z156" s="22"/>
      <c r="AA156" s="37"/>
      <c r="AB156" s="31"/>
      <c r="AC156" s="50">
        <f t="shared" si="41"/>
        <v>0</v>
      </c>
      <c r="AD156" s="50">
        <f t="shared" si="42"/>
        <v>0</v>
      </c>
      <c r="AE156" s="50">
        <f t="shared" si="43"/>
        <v>0</v>
      </c>
      <c r="AF156" s="50">
        <f t="shared" si="44"/>
        <v>0</v>
      </c>
      <c r="AG156" s="50">
        <f t="shared" si="45"/>
        <v>0</v>
      </c>
      <c r="AH156" s="50">
        <f t="shared" si="46"/>
        <v>0</v>
      </c>
      <c r="AI156" s="50">
        <f t="shared" si="47"/>
        <v>0</v>
      </c>
      <c r="AJ156" s="50">
        <f t="shared" si="48"/>
        <v>0</v>
      </c>
      <c r="AK156" s="51">
        <f t="shared" si="49"/>
        <v>0</v>
      </c>
      <c r="AL156" s="37" t="str">
        <f t="shared" si="50"/>
        <v>Er ontbreken nog enkele gegevens!</v>
      </c>
      <c r="AM156" s="11"/>
      <c r="AN156" s="98">
        <f t="shared" si="51"/>
        <v>0</v>
      </c>
      <c r="AV156" s="20">
        <f t="shared" si="52"/>
        <v>0</v>
      </c>
      <c r="AW156" s="11"/>
    </row>
    <row r="157" spans="1:49" ht="15.75" customHeight="1" x14ac:dyDescent="0.2">
      <c r="A157" s="45">
        <f>SUM($AV$12:AV157)</f>
        <v>0</v>
      </c>
      <c r="B157" s="119"/>
      <c r="C157" s="52"/>
      <c r="D157" s="52"/>
      <c r="E157" s="52"/>
      <c r="F157" s="53"/>
      <c r="G157" s="52"/>
      <c r="H157" s="52"/>
      <c r="I157" s="52"/>
      <c r="J157" s="54"/>
      <c r="K157" s="46"/>
      <c r="L157" s="156">
        <f>IF(K157=Organisatie!$E$20,1,0)</f>
        <v>0</v>
      </c>
      <c r="M157" s="156">
        <f>IF(K157=Organisatie!$D$21,1,0)</f>
        <v>0</v>
      </c>
      <c r="N157" s="156">
        <f>IF(K157=Organisatie!$D$22,1,0)</f>
        <v>0</v>
      </c>
      <c r="O157" s="156">
        <f>IF(K157=Organisatie!$D$23,1,0)</f>
        <v>0</v>
      </c>
      <c r="P157" s="156">
        <f t="shared" si="53"/>
        <v>0</v>
      </c>
      <c r="Q157" s="157">
        <f t="shared" si="54"/>
        <v>0</v>
      </c>
      <c r="R157" s="152">
        <f t="shared" si="55"/>
        <v>0</v>
      </c>
      <c r="S157" s="127"/>
      <c r="T157" s="153">
        <f t="shared" si="56"/>
        <v>0</v>
      </c>
      <c r="U157" s="154">
        <f t="shared" si="57"/>
        <v>0</v>
      </c>
      <c r="V157" s="155"/>
      <c r="W157" s="50">
        <f t="shared" si="39"/>
        <v>0</v>
      </c>
      <c r="X157" s="50">
        <f t="shared" si="40"/>
        <v>0</v>
      </c>
      <c r="Y157" s="31"/>
      <c r="Z157" s="22"/>
      <c r="AA157" s="37"/>
      <c r="AB157" s="31"/>
      <c r="AC157" s="50">
        <f t="shared" si="41"/>
        <v>0</v>
      </c>
      <c r="AD157" s="50">
        <f t="shared" si="42"/>
        <v>0</v>
      </c>
      <c r="AE157" s="50">
        <f t="shared" si="43"/>
        <v>0</v>
      </c>
      <c r="AF157" s="50">
        <f t="shared" si="44"/>
        <v>0</v>
      </c>
      <c r="AG157" s="50">
        <f t="shared" si="45"/>
        <v>0</v>
      </c>
      <c r="AH157" s="50">
        <f t="shared" si="46"/>
        <v>0</v>
      </c>
      <c r="AI157" s="50">
        <f t="shared" si="47"/>
        <v>0</v>
      </c>
      <c r="AJ157" s="50">
        <f t="shared" si="48"/>
        <v>0</v>
      </c>
      <c r="AK157" s="51">
        <f t="shared" si="49"/>
        <v>0</v>
      </c>
      <c r="AL157" s="37" t="str">
        <f t="shared" si="50"/>
        <v>Er ontbreken nog enkele gegevens!</v>
      </c>
      <c r="AM157" s="11"/>
      <c r="AN157" s="98">
        <f t="shared" si="51"/>
        <v>0</v>
      </c>
      <c r="AV157" s="20">
        <f t="shared" si="52"/>
        <v>0</v>
      </c>
      <c r="AW157" s="11"/>
    </row>
    <row r="158" spans="1:49" ht="15.75" customHeight="1" x14ac:dyDescent="0.2">
      <c r="A158" s="45">
        <f>SUM($AV$12:AV158)</f>
        <v>0</v>
      </c>
      <c r="B158" s="119"/>
      <c r="C158" s="52"/>
      <c r="D158" s="52"/>
      <c r="E158" s="52"/>
      <c r="F158" s="53"/>
      <c r="G158" s="52"/>
      <c r="H158" s="52"/>
      <c r="I158" s="52"/>
      <c r="J158" s="54"/>
      <c r="K158" s="46"/>
      <c r="L158" s="156">
        <f>IF(K158=Organisatie!$E$20,1,0)</f>
        <v>0</v>
      </c>
      <c r="M158" s="156">
        <f>IF(K158=Organisatie!$D$21,1,0)</f>
        <v>0</v>
      </c>
      <c r="N158" s="156">
        <f>IF(K158=Organisatie!$D$22,1,0)</f>
        <v>0</v>
      </c>
      <c r="O158" s="156">
        <f>IF(K158=Organisatie!$D$23,1,0)</f>
        <v>0</v>
      </c>
      <c r="P158" s="156">
        <f t="shared" si="53"/>
        <v>0</v>
      </c>
      <c r="Q158" s="157">
        <f t="shared" si="54"/>
        <v>0</v>
      </c>
      <c r="R158" s="152">
        <f t="shared" si="55"/>
        <v>0</v>
      </c>
      <c r="S158" s="127"/>
      <c r="T158" s="153">
        <f t="shared" si="56"/>
        <v>0</v>
      </c>
      <c r="U158" s="154">
        <f t="shared" si="57"/>
        <v>0</v>
      </c>
      <c r="V158" s="155"/>
      <c r="W158" s="50">
        <f t="shared" si="39"/>
        <v>0</v>
      </c>
      <c r="X158" s="50">
        <f t="shared" si="40"/>
        <v>0</v>
      </c>
      <c r="Y158" s="31"/>
      <c r="Z158" s="22"/>
      <c r="AA158" s="37"/>
      <c r="AB158" s="31"/>
      <c r="AC158" s="50">
        <f t="shared" si="41"/>
        <v>0</v>
      </c>
      <c r="AD158" s="50">
        <f t="shared" si="42"/>
        <v>0</v>
      </c>
      <c r="AE158" s="50">
        <f t="shared" si="43"/>
        <v>0</v>
      </c>
      <c r="AF158" s="50">
        <f t="shared" si="44"/>
        <v>0</v>
      </c>
      <c r="AG158" s="50">
        <f t="shared" si="45"/>
        <v>0</v>
      </c>
      <c r="AH158" s="50">
        <f t="shared" si="46"/>
        <v>0</v>
      </c>
      <c r="AI158" s="50">
        <f t="shared" si="47"/>
        <v>0</v>
      </c>
      <c r="AJ158" s="50">
        <f t="shared" si="48"/>
        <v>0</v>
      </c>
      <c r="AK158" s="51">
        <f t="shared" si="49"/>
        <v>0</v>
      </c>
      <c r="AL158" s="37" t="str">
        <f t="shared" si="50"/>
        <v>Er ontbreken nog enkele gegevens!</v>
      </c>
      <c r="AM158" s="11"/>
      <c r="AN158" s="98">
        <f t="shared" si="51"/>
        <v>0</v>
      </c>
      <c r="AV158" s="20">
        <f t="shared" si="52"/>
        <v>0</v>
      </c>
      <c r="AW158" s="11"/>
    </row>
    <row r="159" spans="1:49" ht="15.75" customHeight="1" x14ac:dyDescent="0.2">
      <c r="A159" s="45">
        <f>SUM($AV$12:AV159)</f>
        <v>0</v>
      </c>
      <c r="B159" s="119"/>
      <c r="C159" s="52"/>
      <c r="D159" s="52"/>
      <c r="E159" s="52"/>
      <c r="F159" s="53"/>
      <c r="G159" s="52"/>
      <c r="H159" s="52"/>
      <c r="I159" s="52"/>
      <c r="J159" s="54"/>
      <c r="K159" s="46"/>
      <c r="L159" s="156">
        <f>IF(K159=Organisatie!$E$20,1,0)</f>
        <v>0</v>
      </c>
      <c r="M159" s="156">
        <f>IF(K159=Organisatie!$D$21,1,0)</f>
        <v>0</v>
      </c>
      <c r="N159" s="156">
        <f>IF(K159=Organisatie!$D$22,1,0)</f>
        <v>0</v>
      </c>
      <c r="O159" s="156">
        <f>IF(K159=Organisatie!$D$23,1,0)</f>
        <v>0</v>
      </c>
      <c r="P159" s="156">
        <f t="shared" si="53"/>
        <v>0</v>
      </c>
      <c r="Q159" s="157">
        <f t="shared" si="54"/>
        <v>0</v>
      </c>
      <c r="R159" s="152">
        <f t="shared" si="55"/>
        <v>0</v>
      </c>
      <c r="S159" s="127"/>
      <c r="T159" s="153">
        <f t="shared" si="56"/>
        <v>0</v>
      </c>
      <c r="U159" s="154">
        <f t="shared" si="57"/>
        <v>0</v>
      </c>
      <c r="V159" s="155"/>
      <c r="W159" s="50">
        <f t="shared" si="39"/>
        <v>0</v>
      </c>
      <c r="X159" s="50">
        <f t="shared" si="40"/>
        <v>0</v>
      </c>
      <c r="Y159" s="31"/>
      <c r="Z159" s="22"/>
      <c r="AA159" s="37"/>
      <c r="AB159" s="31"/>
      <c r="AC159" s="50">
        <f t="shared" si="41"/>
        <v>0</v>
      </c>
      <c r="AD159" s="50">
        <f t="shared" si="42"/>
        <v>0</v>
      </c>
      <c r="AE159" s="50">
        <f t="shared" si="43"/>
        <v>0</v>
      </c>
      <c r="AF159" s="50">
        <f t="shared" si="44"/>
        <v>0</v>
      </c>
      <c r="AG159" s="50">
        <f t="shared" si="45"/>
        <v>0</v>
      </c>
      <c r="AH159" s="50">
        <f t="shared" si="46"/>
        <v>0</v>
      </c>
      <c r="AI159" s="50">
        <f t="shared" si="47"/>
        <v>0</v>
      </c>
      <c r="AJ159" s="50">
        <f t="shared" si="48"/>
        <v>0</v>
      </c>
      <c r="AK159" s="51">
        <f t="shared" si="49"/>
        <v>0</v>
      </c>
      <c r="AL159" s="37" t="str">
        <f t="shared" si="50"/>
        <v>Er ontbreken nog enkele gegevens!</v>
      </c>
      <c r="AM159" s="11"/>
      <c r="AN159" s="98">
        <f t="shared" si="51"/>
        <v>0</v>
      </c>
      <c r="AV159" s="20">
        <f t="shared" si="52"/>
        <v>0</v>
      </c>
      <c r="AW159" s="11"/>
    </row>
    <row r="160" spans="1:49" ht="15.75" customHeight="1" x14ac:dyDescent="0.2">
      <c r="A160" s="45">
        <f>SUM($AV$12:AV160)</f>
        <v>0</v>
      </c>
      <c r="B160" s="119"/>
      <c r="C160" s="52"/>
      <c r="D160" s="52"/>
      <c r="E160" s="52"/>
      <c r="F160" s="53"/>
      <c r="G160" s="52"/>
      <c r="H160" s="52"/>
      <c r="I160" s="52"/>
      <c r="J160" s="54"/>
      <c r="K160" s="46"/>
      <c r="L160" s="156">
        <f>IF(K160=Organisatie!$E$20,1,0)</f>
        <v>0</v>
      </c>
      <c r="M160" s="156">
        <f>IF(K160=Organisatie!$D$21,1,0)</f>
        <v>0</v>
      </c>
      <c r="N160" s="156">
        <f>IF(K160=Organisatie!$D$22,1,0)</f>
        <v>0</v>
      </c>
      <c r="O160" s="156">
        <f>IF(K160=Organisatie!$D$23,1,0)</f>
        <v>0</v>
      </c>
      <c r="P160" s="156">
        <f t="shared" si="53"/>
        <v>0</v>
      </c>
      <c r="Q160" s="157">
        <f t="shared" si="54"/>
        <v>0</v>
      </c>
      <c r="R160" s="152">
        <f t="shared" si="55"/>
        <v>0</v>
      </c>
      <c r="S160" s="127"/>
      <c r="T160" s="153">
        <f t="shared" si="56"/>
        <v>0</v>
      </c>
      <c r="U160" s="154">
        <f t="shared" si="57"/>
        <v>0</v>
      </c>
      <c r="V160" s="155"/>
      <c r="W160" s="50">
        <f t="shared" si="39"/>
        <v>0</v>
      </c>
      <c r="X160" s="50">
        <f t="shared" si="40"/>
        <v>0</v>
      </c>
      <c r="Y160" s="31"/>
      <c r="Z160" s="22"/>
      <c r="AA160" s="37"/>
      <c r="AB160" s="31"/>
      <c r="AC160" s="50">
        <f t="shared" si="41"/>
        <v>0</v>
      </c>
      <c r="AD160" s="50">
        <f t="shared" si="42"/>
        <v>0</v>
      </c>
      <c r="AE160" s="50">
        <f t="shared" si="43"/>
        <v>0</v>
      </c>
      <c r="AF160" s="50">
        <f t="shared" si="44"/>
        <v>0</v>
      </c>
      <c r="AG160" s="50">
        <f t="shared" si="45"/>
        <v>0</v>
      </c>
      <c r="AH160" s="50">
        <f t="shared" si="46"/>
        <v>0</v>
      </c>
      <c r="AI160" s="50">
        <f t="shared" si="47"/>
        <v>0</v>
      </c>
      <c r="AJ160" s="50">
        <f t="shared" si="48"/>
        <v>0</v>
      </c>
      <c r="AK160" s="51">
        <f t="shared" si="49"/>
        <v>0</v>
      </c>
      <c r="AL160" s="37" t="str">
        <f t="shared" si="50"/>
        <v>Er ontbreken nog enkele gegevens!</v>
      </c>
      <c r="AM160" s="11"/>
      <c r="AN160" s="98">
        <f t="shared" si="51"/>
        <v>0</v>
      </c>
      <c r="AV160" s="20">
        <f t="shared" si="52"/>
        <v>0</v>
      </c>
      <c r="AW160" s="11"/>
    </row>
    <row r="161" spans="1:49" ht="15.75" customHeight="1" x14ac:dyDescent="0.2">
      <c r="A161" s="45">
        <f>SUM($AV$12:AV161)</f>
        <v>0</v>
      </c>
      <c r="B161" s="119"/>
      <c r="C161" s="52"/>
      <c r="D161" s="52"/>
      <c r="E161" s="52"/>
      <c r="F161" s="53"/>
      <c r="G161" s="52"/>
      <c r="H161" s="52"/>
      <c r="I161" s="52"/>
      <c r="J161" s="54"/>
      <c r="K161" s="46"/>
      <c r="L161" s="156">
        <f>IF(K161=Organisatie!$E$20,1,0)</f>
        <v>0</v>
      </c>
      <c r="M161" s="156">
        <f>IF(K161=Organisatie!$D$21,1,0)</f>
        <v>0</v>
      </c>
      <c r="N161" s="156">
        <f>IF(K161=Organisatie!$D$22,1,0)</f>
        <v>0</v>
      </c>
      <c r="O161" s="156">
        <f>IF(K161=Organisatie!$D$23,1,0)</f>
        <v>0</v>
      </c>
      <c r="P161" s="156">
        <f t="shared" si="53"/>
        <v>0</v>
      </c>
      <c r="Q161" s="157">
        <f t="shared" si="54"/>
        <v>0</v>
      </c>
      <c r="R161" s="152">
        <f t="shared" si="55"/>
        <v>0</v>
      </c>
      <c r="S161" s="127"/>
      <c r="T161" s="153">
        <f t="shared" si="56"/>
        <v>0</v>
      </c>
      <c r="U161" s="154">
        <f t="shared" si="57"/>
        <v>0</v>
      </c>
      <c r="V161" s="155"/>
      <c r="W161" s="50">
        <f t="shared" si="39"/>
        <v>0</v>
      </c>
      <c r="X161" s="50">
        <f t="shared" si="40"/>
        <v>0</v>
      </c>
      <c r="Y161" s="31"/>
      <c r="Z161" s="22"/>
      <c r="AA161" s="37"/>
      <c r="AB161" s="31"/>
      <c r="AC161" s="50">
        <f t="shared" si="41"/>
        <v>0</v>
      </c>
      <c r="AD161" s="50">
        <f t="shared" si="42"/>
        <v>0</v>
      </c>
      <c r="AE161" s="50">
        <f t="shared" si="43"/>
        <v>0</v>
      </c>
      <c r="AF161" s="50">
        <f t="shared" si="44"/>
        <v>0</v>
      </c>
      <c r="AG161" s="50">
        <f t="shared" si="45"/>
        <v>0</v>
      </c>
      <c r="AH161" s="50">
        <f t="shared" si="46"/>
        <v>0</v>
      </c>
      <c r="AI161" s="50">
        <f t="shared" si="47"/>
        <v>0</v>
      </c>
      <c r="AJ161" s="50">
        <f t="shared" si="48"/>
        <v>0</v>
      </c>
      <c r="AK161" s="51">
        <f t="shared" si="49"/>
        <v>0</v>
      </c>
      <c r="AL161" s="37" t="str">
        <f t="shared" si="50"/>
        <v>Er ontbreken nog enkele gegevens!</v>
      </c>
      <c r="AM161" s="11"/>
      <c r="AN161" s="98">
        <f t="shared" si="51"/>
        <v>0</v>
      </c>
      <c r="AV161" s="20">
        <f t="shared" si="52"/>
        <v>0</v>
      </c>
      <c r="AW161" s="11"/>
    </row>
    <row r="162" spans="1:49" ht="15.75" customHeight="1" x14ac:dyDescent="0.2">
      <c r="A162" s="45">
        <f>SUM($AV$12:AV162)</f>
        <v>0</v>
      </c>
      <c r="B162" s="119"/>
      <c r="C162" s="52"/>
      <c r="D162" s="52"/>
      <c r="E162" s="52"/>
      <c r="F162" s="53"/>
      <c r="G162" s="52"/>
      <c r="H162" s="52"/>
      <c r="I162" s="52"/>
      <c r="J162" s="54"/>
      <c r="K162" s="46"/>
      <c r="L162" s="156">
        <f>IF(K162=Organisatie!$E$20,1,0)</f>
        <v>0</v>
      </c>
      <c r="M162" s="156">
        <f>IF(K162=Organisatie!$D$21,1,0)</f>
        <v>0</v>
      </c>
      <c r="N162" s="156">
        <f>IF(K162=Organisatie!$D$22,1,0)</f>
        <v>0</v>
      </c>
      <c r="O162" s="156">
        <f>IF(K162=Organisatie!$D$23,1,0)</f>
        <v>0</v>
      </c>
      <c r="P162" s="156">
        <f t="shared" si="53"/>
        <v>0</v>
      </c>
      <c r="Q162" s="157">
        <f t="shared" si="54"/>
        <v>0</v>
      </c>
      <c r="R162" s="152">
        <f t="shared" si="55"/>
        <v>0</v>
      </c>
      <c r="S162" s="127"/>
      <c r="T162" s="153">
        <f t="shared" si="56"/>
        <v>0</v>
      </c>
      <c r="U162" s="154">
        <f t="shared" si="57"/>
        <v>0</v>
      </c>
      <c r="V162" s="155"/>
      <c r="W162" s="50">
        <f t="shared" si="39"/>
        <v>0</v>
      </c>
      <c r="X162" s="50">
        <f t="shared" si="40"/>
        <v>0</v>
      </c>
      <c r="Y162" s="31"/>
      <c r="Z162" s="22"/>
      <c r="AA162" s="37"/>
      <c r="AB162" s="31"/>
      <c r="AC162" s="50">
        <f t="shared" si="41"/>
        <v>0</v>
      </c>
      <c r="AD162" s="50">
        <f t="shared" si="42"/>
        <v>0</v>
      </c>
      <c r="AE162" s="50">
        <f t="shared" si="43"/>
        <v>0</v>
      </c>
      <c r="AF162" s="50">
        <f t="shared" si="44"/>
        <v>0</v>
      </c>
      <c r="AG162" s="50">
        <f t="shared" si="45"/>
        <v>0</v>
      </c>
      <c r="AH162" s="50">
        <f t="shared" si="46"/>
        <v>0</v>
      </c>
      <c r="AI162" s="50">
        <f t="shared" si="47"/>
        <v>0</v>
      </c>
      <c r="AJ162" s="50">
        <f t="shared" si="48"/>
        <v>0</v>
      </c>
      <c r="AK162" s="51">
        <f t="shared" si="49"/>
        <v>0</v>
      </c>
      <c r="AL162" s="37" t="str">
        <f t="shared" si="50"/>
        <v>Er ontbreken nog enkele gegevens!</v>
      </c>
      <c r="AM162" s="11"/>
      <c r="AN162" s="98">
        <f t="shared" si="51"/>
        <v>0</v>
      </c>
      <c r="AV162" s="20">
        <f t="shared" si="52"/>
        <v>0</v>
      </c>
      <c r="AW162" s="11"/>
    </row>
    <row r="163" spans="1:49" ht="15.75" customHeight="1" x14ac:dyDescent="0.2">
      <c r="A163" s="45">
        <f>SUM($AV$12:AV163)</f>
        <v>0</v>
      </c>
      <c r="B163" s="119"/>
      <c r="C163" s="52"/>
      <c r="D163" s="52"/>
      <c r="E163" s="52"/>
      <c r="F163" s="53"/>
      <c r="G163" s="52"/>
      <c r="H163" s="52"/>
      <c r="I163" s="52"/>
      <c r="J163" s="54"/>
      <c r="K163" s="46"/>
      <c r="L163" s="156">
        <f>IF(K163=Organisatie!$E$20,1,0)</f>
        <v>0</v>
      </c>
      <c r="M163" s="156">
        <f>IF(K163=Organisatie!$D$21,1,0)</f>
        <v>0</v>
      </c>
      <c r="N163" s="156">
        <f>IF(K163=Organisatie!$D$22,1,0)</f>
        <v>0</v>
      </c>
      <c r="O163" s="156">
        <f>IF(K163=Organisatie!$D$23,1,0)</f>
        <v>0</v>
      </c>
      <c r="P163" s="156">
        <f t="shared" si="53"/>
        <v>0</v>
      </c>
      <c r="Q163" s="157">
        <f t="shared" si="54"/>
        <v>0</v>
      </c>
      <c r="R163" s="152">
        <f t="shared" si="55"/>
        <v>0</v>
      </c>
      <c r="S163" s="127"/>
      <c r="T163" s="153">
        <f t="shared" si="56"/>
        <v>0</v>
      </c>
      <c r="U163" s="154">
        <f t="shared" si="57"/>
        <v>0</v>
      </c>
      <c r="V163" s="155"/>
      <c r="W163" s="50">
        <f t="shared" si="39"/>
        <v>0</v>
      </c>
      <c r="X163" s="50">
        <f t="shared" si="40"/>
        <v>0</v>
      </c>
      <c r="Y163" s="31"/>
      <c r="Z163" s="22"/>
      <c r="AA163" s="37"/>
      <c r="AB163" s="31"/>
      <c r="AC163" s="50">
        <f t="shared" si="41"/>
        <v>0</v>
      </c>
      <c r="AD163" s="50">
        <f t="shared" si="42"/>
        <v>0</v>
      </c>
      <c r="AE163" s="50">
        <f t="shared" si="43"/>
        <v>0</v>
      </c>
      <c r="AF163" s="50">
        <f t="shared" si="44"/>
        <v>0</v>
      </c>
      <c r="AG163" s="50">
        <f t="shared" si="45"/>
        <v>0</v>
      </c>
      <c r="AH163" s="50">
        <f t="shared" si="46"/>
        <v>0</v>
      </c>
      <c r="AI163" s="50">
        <f t="shared" si="47"/>
        <v>0</v>
      </c>
      <c r="AJ163" s="50">
        <f t="shared" si="48"/>
        <v>0</v>
      </c>
      <c r="AK163" s="51">
        <f t="shared" si="49"/>
        <v>0</v>
      </c>
      <c r="AL163" s="37" t="str">
        <f t="shared" si="50"/>
        <v>Er ontbreken nog enkele gegevens!</v>
      </c>
      <c r="AM163" s="11"/>
      <c r="AN163" s="98">
        <f t="shared" si="51"/>
        <v>0</v>
      </c>
      <c r="AV163" s="20">
        <f t="shared" si="52"/>
        <v>0</v>
      </c>
      <c r="AW163" s="11"/>
    </row>
    <row r="164" spans="1:49" ht="15.75" customHeight="1" x14ac:dyDescent="0.2">
      <c r="A164" s="45">
        <f>SUM($AV$12:AV164)</f>
        <v>0</v>
      </c>
      <c r="B164" s="119"/>
      <c r="C164" s="52"/>
      <c r="D164" s="52"/>
      <c r="E164" s="52"/>
      <c r="F164" s="53"/>
      <c r="G164" s="52"/>
      <c r="H164" s="52"/>
      <c r="I164" s="52"/>
      <c r="J164" s="54"/>
      <c r="K164" s="46"/>
      <c r="L164" s="156">
        <f>IF(K164=Organisatie!$E$20,1,0)</f>
        <v>0</v>
      </c>
      <c r="M164" s="156">
        <f>IF(K164=Organisatie!$D$21,1,0)</f>
        <v>0</v>
      </c>
      <c r="N164" s="156">
        <f>IF(K164=Organisatie!$D$22,1,0)</f>
        <v>0</v>
      </c>
      <c r="O164" s="156">
        <f>IF(K164=Organisatie!$D$23,1,0)</f>
        <v>0</v>
      </c>
      <c r="P164" s="156">
        <f t="shared" si="53"/>
        <v>0</v>
      </c>
      <c r="Q164" s="157">
        <f t="shared" si="54"/>
        <v>0</v>
      </c>
      <c r="R164" s="152">
        <f t="shared" si="55"/>
        <v>0</v>
      </c>
      <c r="S164" s="127"/>
      <c r="T164" s="153">
        <f t="shared" si="56"/>
        <v>0</v>
      </c>
      <c r="U164" s="154">
        <f t="shared" si="57"/>
        <v>0</v>
      </c>
      <c r="V164" s="155"/>
      <c r="W164" s="50">
        <f t="shared" si="39"/>
        <v>0</v>
      </c>
      <c r="X164" s="50">
        <f t="shared" si="40"/>
        <v>0</v>
      </c>
      <c r="Y164" s="31"/>
      <c r="Z164" s="22"/>
      <c r="AA164" s="37"/>
      <c r="AB164" s="31"/>
      <c r="AC164" s="50">
        <f t="shared" si="41"/>
        <v>0</v>
      </c>
      <c r="AD164" s="50">
        <f t="shared" si="42"/>
        <v>0</v>
      </c>
      <c r="AE164" s="50">
        <f t="shared" si="43"/>
        <v>0</v>
      </c>
      <c r="AF164" s="50">
        <f t="shared" si="44"/>
        <v>0</v>
      </c>
      <c r="AG164" s="50">
        <f t="shared" si="45"/>
        <v>0</v>
      </c>
      <c r="AH164" s="50">
        <f t="shared" si="46"/>
        <v>0</v>
      </c>
      <c r="AI164" s="50">
        <f t="shared" si="47"/>
        <v>0</v>
      </c>
      <c r="AJ164" s="50">
        <f t="shared" si="48"/>
        <v>0</v>
      </c>
      <c r="AK164" s="51">
        <f t="shared" si="49"/>
        <v>0</v>
      </c>
      <c r="AL164" s="37" t="str">
        <f t="shared" si="50"/>
        <v>Er ontbreken nog enkele gegevens!</v>
      </c>
      <c r="AM164" s="11"/>
      <c r="AN164" s="98">
        <f t="shared" si="51"/>
        <v>0</v>
      </c>
      <c r="AV164" s="20">
        <f t="shared" si="52"/>
        <v>0</v>
      </c>
      <c r="AW164" s="11"/>
    </row>
    <row r="165" spans="1:49" ht="15.75" customHeight="1" x14ac:dyDescent="0.2">
      <c r="A165" s="45">
        <f>SUM($AV$12:AV165)</f>
        <v>0</v>
      </c>
      <c r="B165" s="119"/>
      <c r="C165" s="52"/>
      <c r="D165" s="52"/>
      <c r="E165" s="52"/>
      <c r="F165" s="53"/>
      <c r="G165" s="52"/>
      <c r="H165" s="52"/>
      <c r="I165" s="52"/>
      <c r="J165" s="54"/>
      <c r="K165" s="46"/>
      <c r="L165" s="156">
        <f>IF(K165=Organisatie!$E$20,1,0)</f>
        <v>0</v>
      </c>
      <c r="M165" s="156">
        <f>IF(K165=Organisatie!$D$21,1,0)</f>
        <v>0</v>
      </c>
      <c r="N165" s="156">
        <f>IF(K165=Organisatie!$D$22,1,0)</f>
        <v>0</v>
      </c>
      <c r="O165" s="156">
        <f>IF(K165=Organisatie!$D$23,1,0)</f>
        <v>0</v>
      </c>
      <c r="P165" s="156">
        <f t="shared" si="53"/>
        <v>0</v>
      </c>
      <c r="Q165" s="157">
        <f t="shared" si="54"/>
        <v>0</v>
      </c>
      <c r="R165" s="152">
        <f t="shared" si="55"/>
        <v>0</v>
      </c>
      <c r="S165" s="127"/>
      <c r="T165" s="153">
        <f t="shared" si="56"/>
        <v>0</v>
      </c>
      <c r="U165" s="154">
        <f t="shared" si="57"/>
        <v>0</v>
      </c>
      <c r="V165" s="155"/>
      <c r="W165" s="50">
        <f t="shared" si="39"/>
        <v>0</v>
      </c>
      <c r="X165" s="50">
        <f t="shared" si="40"/>
        <v>0</v>
      </c>
      <c r="Y165" s="31"/>
      <c r="Z165" s="22"/>
      <c r="AA165" s="37"/>
      <c r="AB165" s="31"/>
      <c r="AC165" s="50">
        <f t="shared" si="41"/>
        <v>0</v>
      </c>
      <c r="AD165" s="50">
        <f t="shared" si="42"/>
        <v>0</v>
      </c>
      <c r="AE165" s="50">
        <f t="shared" si="43"/>
        <v>0</v>
      </c>
      <c r="AF165" s="50">
        <f t="shared" si="44"/>
        <v>0</v>
      </c>
      <c r="AG165" s="50">
        <f t="shared" si="45"/>
        <v>0</v>
      </c>
      <c r="AH165" s="50">
        <f t="shared" si="46"/>
        <v>0</v>
      </c>
      <c r="AI165" s="50">
        <f t="shared" si="47"/>
        <v>0</v>
      </c>
      <c r="AJ165" s="50">
        <f t="shared" si="48"/>
        <v>0</v>
      </c>
      <c r="AK165" s="51">
        <f t="shared" si="49"/>
        <v>0</v>
      </c>
      <c r="AL165" s="37" t="str">
        <f t="shared" si="50"/>
        <v>Er ontbreken nog enkele gegevens!</v>
      </c>
      <c r="AM165" s="11"/>
      <c r="AN165" s="98">
        <f t="shared" si="51"/>
        <v>0</v>
      </c>
      <c r="AV165" s="20">
        <f t="shared" si="52"/>
        <v>0</v>
      </c>
      <c r="AW165" s="11"/>
    </row>
    <row r="166" spans="1:49" ht="15.75" customHeight="1" x14ac:dyDescent="0.2">
      <c r="A166" s="45">
        <f>SUM($AV$12:AV166)</f>
        <v>0</v>
      </c>
      <c r="B166" s="119"/>
      <c r="C166" s="52"/>
      <c r="D166" s="52"/>
      <c r="E166" s="52"/>
      <c r="F166" s="53"/>
      <c r="G166" s="52"/>
      <c r="H166" s="52"/>
      <c r="I166" s="52"/>
      <c r="J166" s="54"/>
      <c r="K166" s="46"/>
      <c r="L166" s="156">
        <f>IF(K166=Organisatie!$E$20,1,0)</f>
        <v>0</v>
      </c>
      <c r="M166" s="156">
        <f>IF(K166=Organisatie!$D$21,1,0)</f>
        <v>0</v>
      </c>
      <c r="N166" s="156">
        <f>IF(K166=Organisatie!$D$22,1,0)</f>
        <v>0</v>
      </c>
      <c r="O166" s="156">
        <f>IF(K166=Organisatie!$D$23,1,0)</f>
        <v>0</v>
      </c>
      <c r="P166" s="156">
        <f t="shared" si="53"/>
        <v>0</v>
      </c>
      <c r="Q166" s="157">
        <f t="shared" si="54"/>
        <v>0</v>
      </c>
      <c r="R166" s="152">
        <f t="shared" si="55"/>
        <v>0</v>
      </c>
      <c r="S166" s="127"/>
      <c r="T166" s="153">
        <f t="shared" si="56"/>
        <v>0</v>
      </c>
      <c r="U166" s="154">
        <f t="shared" si="57"/>
        <v>0</v>
      </c>
      <c r="V166" s="155"/>
      <c r="W166" s="50">
        <f t="shared" si="39"/>
        <v>0</v>
      </c>
      <c r="X166" s="50">
        <f t="shared" si="40"/>
        <v>0</v>
      </c>
      <c r="Y166" s="31"/>
      <c r="Z166" s="22"/>
      <c r="AA166" s="37"/>
      <c r="AB166" s="31"/>
      <c r="AC166" s="50">
        <f t="shared" si="41"/>
        <v>0</v>
      </c>
      <c r="AD166" s="50">
        <f t="shared" si="42"/>
        <v>0</v>
      </c>
      <c r="AE166" s="50">
        <f t="shared" si="43"/>
        <v>0</v>
      </c>
      <c r="AF166" s="50">
        <f t="shared" si="44"/>
        <v>0</v>
      </c>
      <c r="AG166" s="50">
        <f t="shared" si="45"/>
        <v>0</v>
      </c>
      <c r="AH166" s="50">
        <f t="shared" si="46"/>
        <v>0</v>
      </c>
      <c r="AI166" s="50">
        <f t="shared" si="47"/>
        <v>0</v>
      </c>
      <c r="AJ166" s="50">
        <f t="shared" si="48"/>
        <v>0</v>
      </c>
      <c r="AK166" s="51">
        <f t="shared" si="49"/>
        <v>0</v>
      </c>
      <c r="AL166" s="37" t="str">
        <f t="shared" si="50"/>
        <v>Er ontbreken nog enkele gegevens!</v>
      </c>
      <c r="AM166" s="11"/>
      <c r="AN166" s="98">
        <f t="shared" si="51"/>
        <v>0</v>
      </c>
      <c r="AV166" s="20">
        <f t="shared" si="52"/>
        <v>0</v>
      </c>
      <c r="AW166" s="11"/>
    </row>
    <row r="167" spans="1:49" ht="15.75" customHeight="1" x14ac:dyDescent="0.2">
      <c r="A167" s="45">
        <f>SUM($AV$12:AV167)</f>
        <v>0</v>
      </c>
      <c r="B167" s="119"/>
      <c r="C167" s="52"/>
      <c r="D167" s="52"/>
      <c r="E167" s="52"/>
      <c r="F167" s="53"/>
      <c r="G167" s="52"/>
      <c r="H167" s="52"/>
      <c r="I167" s="52"/>
      <c r="J167" s="54"/>
      <c r="K167" s="46"/>
      <c r="L167" s="156">
        <f>IF(K167=Organisatie!$E$20,1,0)</f>
        <v>0</v>
      </c>
      <c r="M167" s="156">
        <f>IF(K167=Organisatie!$D$21,1,0)</f>
        <v>0</v>
      </c>
      <c r="N167" s="156">
        <f>IF(K167=Organisatie!$D$22,1,0)</f>
        <v>0</v>
      </c>
      <c r="O167" s="156">
        <f>IF(K167=Organisatie!$D$23,1,0)</f>
        <v>0</v>
      </c>
      <c r="P167" s="156">
        <f t="shared" si="53"/>
        <v>0</v>
      </c>
      <c r="Q167" s="157">
        <f t="shared" si="54"/>
        <v>0</v>
      </c>
      <c r="R167" s="152">
        <f t="shared" si="55"/>
        <v>0</v>
      </c>
      <c r="S167" s="127"/>
      <c r="T167" s="153">
        <f t="shared" si="56"/>
        <v>0</v>
      </c>
      <c r="U167" s="154">
        <f t="shared" si="57"/>
        <v>0</v>
      </c>
      <c r="V167" s="155"/>
      <c r="W167" s="50">
        <f t="shared" si="39"/>
        <v>0</v>
      </c>
      <c r="X167" s="50">
        <f t="shared" si="40"/>
        <v>0</v>
      </c>
      <c r="Y167" s="31"/>
      <c r="Z167" s="22"/>
      <c r="AA167" s="37"/>
      <c r="AB167" s="31"/>
      <c r="AC167" s="50">
        <f t="shared" si="41"/>
        <v>0</v>
      </c>
      <c r="AD167" s="50">
        <f t="shared" si="42"/>
        <v>0</v>
      </c>
      <c r="AE167" s="50">
        <f t="shared" si="43"/>
        <v>0</v>
      </c>
      <c r="AF167" s="50">
        <f t="shared" si="44"/>
        <v>0</v>
      </c>
      <c r="AG167" s="50">
        <f t="shared" si="45"/>
        <v>0</v>
      </c>
      <c r="AH167" s="50">
        <f t="shared" si="46"/>
        <v>0</v>
      </c>
      <c r="AI167" s="50">
        <f t="shared" si="47"/>
        <v>0</v>
      </c>
      <c r="AJ167" s="50">
        <f t="shared" si="48"/>
        <v>0</v>
      </c>
      <c r="AK167" s="51">
        <f t="shared" si="49"/>
        <v>0</v>
      </c>
      <c r="AL167" s="37" t="str">
        <f t="shared" si="50"/>
        <v>Er ontbreken nog enkele gegevens!</v>
      </c>
      <c r="AM167" s="11"/>
      <c r="AN167" s="98">
        <f t="shared" si="51"/>
        <v>0</v>
      </c>
      <c r="AV167" s="20">
        <f t="shared" si="52"/>
        <v>0</v>
      </c>
      <c r="AW167" s="11"/>
    </row>
    <row r="168" spans="1:49" ht="15.75" customHeight="1" x14ac:dyDescent="0.2">
      <c r="A168" s="45">
        <f>SUM($AV$12:AV168)</f>
        <v>0</v>
      </c>
      <c r="B168" s="119"/>
      <c r="C168" s="52"/>
      <c r="D168" s="52"/>
      <c r="E168" s="52"/>
      <c r="F168" s="53"/>
      <c r="G168" s="52"/>
      <c r="H168" s="52"/>
      <c r="I168" s="52"/>
      <c r="J168" s="54"/>
      <c r="K168" s="46"/>
      <c r="L168" s="156">
        <f>IF(K168=Organisatie!$E$20,1,0)</f>
        <v>0</v>
      </c>
      <c r="M168" s="156">
        <f>IF(K168=Organisatie!$D$21,1,0)</f>
        <v>0</v>
      </c>
      <c r="N168" s="156">
        <f>IF(K168=Organisatie!$D$22,1,0)</f>
        <v>0</v>
      </c>
      <c r="O168" s="156">
        <f>IF(K168=Organisatie!$D$23,1,0)</f>
        <v>0</v>
      </c>
      <c r="P168" s="156">
        <f t="shared" si="53"/>
        <v>0</v>
      </c>
      <c r="Q168" s="157">
        <f t="shared" si="54"/>
        <v>0</v>
      </c>
      <c r="R168" s="152">
        <f t="shared" si="55"/>
        <v>0</v>
      </c>
      <c r="S168" s="127"/>
      <c r="T168" s="153">
        <f t="shared" si="56"/>
        <v>0</v>
      </c>
      <c r="U168" s="154">
        <f t="shared" si="57"/>
        <v>0</v>
      </c>
      <c r="V168" s="155"/>
      <c r="W168" s="50">
        <f t="shared" si="39"/>
        <v>0</v>
      </c>
      <c r="X168" s="50">
        <f t="shared" si="40"/>
        <v>0</v>
      </c>
      <c r="Y168" s="31"/>
      <c r="Z168" s="22"/>
      <c r="AA168" s="37"/>
      <c r="AB168" s="31"/>
      <c r="AC168" s="50">
        <f t="shared" si="41"/>
        <v>0</v>
      </c>
      <c r="AD168" s="50">
        <f t="shared" si="42"/>
        <v>0</v>
      </c>
      <c r="AE168" s="50">
        <f t="shared" si="43"/>
        <v>0</v>
      </c>
      <c r="AF168" s="50">
        <f t="shared" si="44"/>
        <v>0</v>
      </c>
      <c r="AG168" s="50">
        <f t="shared" si="45"/>
        <v>0</v>
      </c>
      <c r="AH168" s="50">
        <f t="shared" si="46"/>
        <v>0</v>
      </c>
      <c r="AI168" s="50">
        <f t="shared" si="47"/>
        <v>0</v>
      </c>
      <c r="AJ168" s="50">
        <f t="shared" si="48"/>
        <v>0</v>
      </c>
      <c r="AK168" s="51">
        <f t="shared" si="49"/>
        <v>0</v>
      </c>
      <c r="AL168" s="37" t="str">
        <f t="shared" si="50"/>
        <v>Er ontbreken nog enkele gegevens!</v>
      </c>
      <c r="AM168" s="11"/>
      <c r="AN168" s="98">
        <f t="shared" si="51"/>
        <v>0</v>
      </c>
      <c r="AV168" s="20">
        <f t="shared" si="52"/>
        <v>0</v>
      </c>
      <c r="AW168" s="11"/>
    </row>
    <row r="169" spans="1:49" ht="15.75" customHeight="1" x14ac:dyDescent="0.2">
      <c r="A169" s="45">
        <f>SUM($AV$12:AV169)</f>
        <v>0</v>
      </c>
      <c r="B169" s="119"/>
      <c r="C169" s="52"/>
      <c r="D169" s="52"/>
      <c r="E169" s="52"/>
      <c r="F169" s="53"/>
      <c r="G169" s="52"/>
      <c r="H169" s="52"/>
      <c r="I169" s="52"/>
      <c r="J169" s="54"/>
      <c r="K169" s="46"/>
      <c r="L169" s="156">
        <f>IF(K169=Organisatie!$E$20,1,0)</f>
        <v>0</v>
      </c>
      <c r="M169" s="156">
        <f>IF(K169=Organisatie!$D$21,1,0)</f>
        <v>0</v>
      </c>
      <c r="N169" s="156">
        <f>IF(K169=Organisatie!$D$22,1,0)</f>
        <v>0</v>
      </c>
      <c r="O169" s="156">
        <f>IF(K169=Organisatie!$D$23,1,0)</f>
        <v>0</v>
      </c>
      <c r="P169" s="156">
        <f t="shared" si="53"/>
        <v>0</v>
      </c>
      <c r="Q169" s="157">
        <f t="shared" si="54"/>
        <v>0</v>
      </c>
      <c r="R169" s="152">
        <f t="shared" si="55"/>
        <v>0</v>
      </c>
      <c r="S169" s="127"/>
      <c r="T169" s="153">
        <f t="shared" si="56"/>
        <v>0</v>
      </c>
      <c r="U169" s="154">
        <f t="shared" si="57"/>
        <v>0</v>
      </c>
      <c r="V169" s="155"/>
      <c r="W169" s="50">
        <f t="shared" si="39"/>
        <v>0</v>
      </c>
      <c r="X169" s="50">
        <f t="shared" si="40"/>
        <v>0</v>
      </c>
      <c r="Y169" s="31"/>
      <c r="Z169" s="22"/>
      <c r="AA169" s="37"/>
      <c r="AB169" s="31"/>
      <c r="AC169" s="50">
        <f t="shared" si="41"/>
        <v>0</v>
      </c>
      <c r="AD169" s="50">
        <f t="shared" si="42"/>
        <v>0</v>
      </c>
      <c r="AE169" s="50">
        <f t="shared" si="43"/>
        <v>0</v>
      </c>
      <c r="AF169" s="50">
        <f t="shared" si="44"/>
        <v>0</v>
      </c>
      <c r="AG169" s="50">
        <f t="shared" si="45"/>
        <v>0</v>
      </c>
      <c r="AH169" s="50">
        <f t="shared" si="46"/>
        <v>0</v>
      </c>
      <c r="AI169" s="50">
        <f t="shared" si="47"/>
        <v>0</v>
      </c>
      <c r="AJ169" s="50">
        <f t="shared" si="48"/>
        <v>0</v>
      </c>
      <c r="AK169" s="51">
        <f t="shared" si="49"/>
        <v>0</v>
      </c>
      <c r="AL169" s="37" t="str">
        <f t="shared" si="50"/>
        <v>Er ontbreken nog enkele gegevens!</v>
      </c>
      <c r="AM169" s="11"/>
      <c r="AN169" s="98">
        <f t="shared" si="51"/>
        <v>0</v>
      </c>
      <c r="AV169" s="20">
        <f t="shared" si="52"/>
        <v>0</v>
      </c>
      <c r="AW169" s="11"/>
    </row>
    <row r="170" spans="1:49" ht="15.75" customHeight="1" x14ac:dyDescent="0.2">
      <c r="A170" s="45">
        <f>SUM($AV$12:AV170)</f>
        <v>0</v>
      </c>
      <c r="B170" s="119"/>
      <c r="C170" s="52"/>
      <c r="D170" s="52"/>
      <c r="E170" s="52"/>
      <c r="F170" s="53"/>
      <c r="G170" s="52"/>
      <c r="H170" s="52"/>
      <c r="I170" s="52"/>
      <c r="J170" s="54"/>
      <c r="K170" s="46"/>
      <c r="L170" s="156">
        <f>IF(K170=Organisatie!$E$20,1,0)</f>
        <v>0</v>
      </c>
      <c r="M170" s="156">
        <f>IF(K170=Organisatie!$D$21,1,0)</f>
        <v>0</v>
      </c>
      <c r="N170" s="156">
        <f>IF(K170=Organisatie!$D$22,1,0)</f>
        <v>0</v>
      </c>
      <c r="O170" s="156">
        <f>IF(K170=Organisatie!$D$23,1,0)</f>
        <v>0</v>
      </c>
      <c r="P170" s="156">
        <f t="shared" si="53"/>
        <v>0</v>
      </c>
      <c r="Q170" s="157">
        <f t="shared" si="54"/>
        <v>0</v>
      </c>
      <c r="R170" s="152">
        <f t="shared" si="55"/>
        <v>0</v>
      </c>
      <c r="S170" s="127"/>
      <c r="T170" s="153">
        <f t="shared" si="56"/>
        <v>0</v>
      </c>
      <c r="U170" s="154">
        <f t="shared" si="57"/>
        <v>0</v>
      </c>
      <c r="V170" s="155"/>
      <c r="W170" s="50">
        <f t="shared" si="39"/>
        <v>0</v>
      </c>
      <c r="X170" s="50">
        <f t="shared" si="40"/>
        <v>0</v>
      </c>
      <c r="Y170" s="31"/>
      <c r="Z170" s="22"/>
      <c r="AA170" s="37"/>
      <c r="AB170" s="31"/>
      <c r="AC170" s="50">
        <f t="shared" si="41"/>
        <v>0</v>
      </c>
      <c r="AD170" s="50">
        <f t="shared" si="42"/>
        <v>0</v>
      </c>
      <c r="AE170" s="50">
        <f t="shared" si="43"/>
        <v>0</v>
      </c>
      <c r="AF170" s="50">
        <f t="shared" si="44"/>
        <v>0</v>
      </c>
      <c r="AG170" s="50">
        <f t="shared" si="45"/>
        <v>0</v>
      </c>
      <c r="AH170" s="50">
        <f t="shared" si="46"/>
        <v>0</v>
      </c>
      <c r="AI170" s="50">
        <f t="shared" si="47"/>
        <v>0</v>
      </c>
      <c r="AJ170" s="50">
        <f t="shared" si="48"/>
        <v>0</v>
      </c>
      <c r="AK170" s="51">
        <f t="shared" si="49"/>
        <v>0</v>
      </c>
      <c r="AL170" s="37" t="str">
        <f t="shared" si="50"/>
        <v>Er ontbreken nog enkele gegevens!</v>
      </c>
      <c r="AM170" s="11"/>
      <c r="AN170" s="98">
        <f t="shared" si="51"/>
        <v>0</v>
      </c>
      <c r="AV170" s="20">
        <f t="shared" si="52"/>
        <v>0</v>
      </c>
      <c r="AW170" s="11"/>
    </row>
    <row r="171" spans="1:49" ht="15.75" customHeight="1" x14ac:dyDescent="0.2">
      <c r="A171" s="45">
        <f>SUM($AV$12:AV171)</f>
        <v>0</v>
      </c>
      <c r="B171" s="119"/>
      <c r="C171" s="52"/>
      <c r="D171" s="52"/>
      <c r="E171" s="52"/>
      <c r="F171" s="53"/>
      <c r="G171" s="52"/>
      <c r="H171" s="52"/>
      <c r="I171" s="52"/>
      <c r="J171" s="54"/>
      <c r="K171" s="46"/>
      <c r="L171" s="156">
        <f>IF(K171=Organisatie!$E$20,1,0)</f>
        <v>0</v>
      </c>
      <c r="M171" s="156">
        <f>IF(K171=Organisatie!$D$21,1,0)</f>
        <v>0</v>
      </c>
      <c r="N171" s="156">
        <f>IF(K171=Organisatie!$D$22,1,0)</f>
        <v>0</v>
      </c>
      <c r="O171" s="156">
        <f>IF(K171=Organisatie!$D$23,1,0)</f>
        <v>0</v>
      </c>
      <c r="P171" s="156">
        <f t="shared" si="53"/>
        <v>0</v>
      </c>
      <c r="Q171" s="157">
        <f t="shared" si="54"/>
        <v>0</v>
      </c>
      <c r="R171" s="152">
        <f t="shared" si="55"/>
        <v>0</v>
      </c>
      <c r="S171" s="127"/>
      <c r="T171" s="153">
        <f t="shared" si="56"/>
        <v>0</v>
      </c>
      <c r="U171" s="154">
        <f t="shared" si="57"/>
        <v>0</v>
      </c>
      <c r="V171" s="155"/>
      <c r="W171" s="50">
        <f t="shared" si="39"/>
        <v>0</v>
      </c>
      <c r="X171" s="50">
        <f t="shared" si="40"/>
        <v>0</v>
      </c>
      <c r="Y171" s="31"/>
      <c r="Z171" s="22"/>
      <c r="AA171" s="37"/>
      <c r="AB171" s="31"/>
      <c r="AC171" s="50">
        <f t="shared" si="41"/>
        <v>0</v>
      </c>
      <c r="AD171" s="50">
        <f t="shared" si="42"/>
        <v>0</v>
      </c>
      <c r="AE171" s="50">
        <f t="shared" si="43"/>
        <v>0</v>
      </c>
      <c r="AF171" s="50">
        <f t="shared" si="44"/>
        <v>0</v>
      </c>
      <c r="AG171" s="50">
        <f t="shared" si="45"/>
        <v>0</v>
      </c>
      <c r="AH171" s="50">
        <f t="shared" si="46"/>
        <v>0</v>
      </c>
      <c r="AI171" s="50">
        <f t="shared" si="47"/>
        <v>0</v>
      </c>
      <c r="AJ171" s="50">
        <f t="shared" si="48"/>
        <v>0</v>
      </c>
      <c r="AK171" s="51">
        <f t="shared" si="49"/>
        <v>0</v>
      </c>
      <c r="AL171" s="37" t="str">
        <f t="shared" si="50"/>
        <v>Er ontbreken nog enkele gegevens!</v>
      </c>
      <c r="AM171" s="11"/>
      <c r="AN171" s="98">
        <f t="shared" si="51"/>
        <v>0</v>
      </c>
      <c r="AV171" s="20">
        <f t="shared" si="52"/>
        <v>0</v>
      </c>
      <c r="AW171" s="11"/>
    </row>
    <row r="172" spans="1:49" ht="15.75" customHeight="1" x14ac:dyDescent="0.2">
      <c r="A172" s="45">
        <f>SUM($AV$12:AV172)</f>
        <v>0</v>
      </c>
      <c r="B172" s="119"/>
      <c r="C172" s="52"/>
      <c r="D172" s="52"/>
      <c r="E172" s="52"/>
      <c r="F172" s="53"/>
      <c r="G172" s="52"/>
      <c r="H172" s="52"/>
      <c r="I172" s="52"/>
      <c r="J172" s="54"/>
      <c r="K172" s="46"/>
      <c r="L172" s="156">
        <f>IF(K172=Organisatie!$E$20,1,0)</f>
        <v>0</v>
      </c>
      <c r="M172" s="156">
        <f>IF(K172=Organisatie!$D$21,1,0)</f>
        <v>0</v>
      </c>
      <c r="N172" s="156">
        <f>IF(K172=Organisatie!$D$22,1,0)</f>
        <v>0</v>
      </c>
      <c r="O172" s="156">
        <f>IF(K172=Organisatie!$D$23,1,0)</f>
        <v>0</v>
      </c>
      <c r="P172" s="156">
        <f t="shared" si="53"/>
        <v>0</v>
      </c>
      <c r="Q172" s="157">
        <f t="shared" si="54"/>
        <v>0</v>
      </c>
      <c r="R172" s="152">
        <f t="shared" si="55"/>
        <v>0</v>
      </c>
      <c r="S172" s="127"/>
      <c r="T172" s="153">
        <f t="shared" si="56"/>
        <v>0</v>
      </c>
      <c r="U172" s="154">
        <f t="shared" si="57"/>
        <v>0</v>
      </c>
      <c r="V172" s="155"/>
      <c r="W172" s="50">
        <f t="shared" si="39"/>
        <v>0</v>
      </c>
      <c r="X172" s="50">
        <f t="shared" si="40"/>
        <v>0</v>
      </c>
      <c r="Y172" s="31"/>
      <c r="Z172" s="22"/>
      <c r="AA172" s="37"/>
      <c r="AB172" s="31"/>
      <c r="AC172" s="50">
        <f t="shared" si="41"/>
        <v>0</v>
      </c>
      <c r="AD172" s="50">
        <f t="shared" si="42"/>
        <v>0</v>
      </c>
      <c r="AE172" s="50">
        <f t="shared" si="43"/>
        <v>0</v>
      </c>
      <c r="AF172" s="50">
        <f t="shared" si="44"/>
        <v>0</v>
      </c>
      <c r="AG172" s="50">
        <f t="shared" si="45"/>
        <v>0</v>
      </c>
      <c r="AH172" s="50">
        <f t="shared" si="46"/>
        <v>0</v>
      </c>
      <c r="AI172" s="50">
        <f t="shared" si="47"/>
        <v>0</v>
      </c>
      <c r="AJ172" s="50">
        <f t="shared" si="48"/>
        <v>0</v>
      </c>
      <c r="AK172" s="51">
        <f t="shared" si="49"/>
        <v>0</v>
      </c>
      <c r="AL172" s="37" t="str">
        <f t="shared" si="50"/>
        <v>Er ontbreken nog enkele gegevens!</v>
      </c>
      <c r="AM172" s="11"/>
      <c r="AN172" s="98">
        <f t="shared" si="51"/>
        <v>0</v>
      </c>
      <c r="AV172" s="20">
        <f t="shared" si="52"/>
        <v>0</v>
      </c>
      <c r="AW172" s="11"/>
    </row>
    <row r="173" spans="1:49" ht="15.75" customHeight="1" x14ac:dyDescent="0.2">
      <c r="A173" s="45">
        <f>SUM($AV$12:AV173)</f>
        <v>0</v>
      </c>
      <c r="B173" s="119"/>
      <c r="C173" s="52"/>
      <c r="D173" s="52"/>
      <c r="E173" s="52"/>
      <c r="F173" s="53"/>
      <c r="G173" s="52"/>
      <c r="H173" s="52"/>
      <c r="I173" s="52"/>
      <c r="J173" s="54"/>
      <c r="K173" s="46"/>
      <c r="L173" s="156">
        <f>IF(K173=Organisatie!$E$20,1,0)</f>
        <v>0</v>
      </c>
      <c r="M173" s="156">
        <f>IF(K173=Organisatie!$D$21,1,0)</f>
        <v>0</v>
      </c>
      <c r="N173" s="156">
        <f>IF(K173=Organisatie!$D$22,1,0)</f>
        <v>0</v>
      </c>
      <c r="O173" s="156">
        <f>IF(K173=Organisatie!$D$23,1,0)</f>
        <v>0</v>
      </c>
      <c r="P173" s="156">
        <f t="shared" si="53"/>
        <v>0</v>
      </c>
      <c r="Q173" s="157">
        <f t="shared" si="54"/>
        <v>0</v>
      </c>
      <c r="R173" s="152">
        <f t="shared" si="55"/>
        <v>0</v>
      </c>
      <c r="S173" s="127"/>
      <c r="T173" s="153">
        <f t="shared" si="56"/>
        <v>0</v>
      </c>
      <c r="U173" s="154">
        <f t="shared" si="57"/>
        <v>0</v>
      </c>
      <c r="V173" s="155"/>
      <c r="W173" s="50">
        <f t="shared" si="39"/>
        <v>0</v>
      </c>
      <c r="X173" s="50">
        <f t="shared" si="40"/>
        <v>0</v>
      </c>
      <c r="Y173" s="31"/>
      <c r="Z173" s="22"/>
      <c r="AA173" s="37"/>
      <c r="AB173" s="31"/>
      <c r="AC173" s="50">
        <f t="shared" si="41"/>
        <v>0</v>
      </c>
      <c r="AD173" s="50">
        <f t="shared" si="42"/>
        <v>0</v>
      </c>
      <c r="AE173" s="50">
        <f t="shared" si="43"/>
        <v>0</v>
      </c>
      <c r="AF173" s="50">
        <f t="shared" si="44"/>
        <v>0</v>
      </c>
      <c r="AG173" s="50">
        <f t="shared" si="45"/>
        <v>0</v>
      </c>
      <c r="AH173" s="50">
        <f t="shared" si="46"/>
        <v>0</v>
      </c>
      <c r="AI173" s="50">
        <f t="shared" si="47"/>
        <v>0</v>
      </c>
      <c r="AJ173" s="50">
        <f t="shared" si="48"/>
        <v>0</v>
      </c>
      <c r="AK173" s="51">
        <f t="shared" si="49"/>
        <v>0</v>
      </c>
      <c r="AL173" s="37" t="str">
        <f t="shared" si="50"/>
        <v>Er ontbreken nog enkele gegevens!</v>
      </c>
      <c r="AM173" s="11"/>
      <c r="AN173" s="98">
        <f t="shared" si="51"/>
        <v>0</v>
      </c>
      <c r="AV173" s="20">
        <f t="shared" si="52"/>
        <v>0</v>
      </c>
      <c r="AW173" s="11"/>
    </row>
    <row r="174" spans="1:49" ht="15.75" customHeight="1" x14ac:dyDescent="0.2">
      <c r="A174" s="45">
        <f>SUM($AV$12:AV174)</f>
        <v>0</v>
      </c>
      <c r="B174" s="119"/>
      <c r="C174" s="52"/>
      <c r="D174" s="52"/>
      <c r="E174" s="52"/>
      <c r="F174" s="53"/>
      <c r="G174" s="52"/>
      <c r="H174" s="52"/>
      <c r="I174" s="52"/>
      <c r="J174" s="54"/>
      <c r="K174" s="46"/>
      <c r="L174" s="156">
        <f>IF(K174=Organisatie!$E$20,1,0)</f>
        <v>0</v>
      </c>
      <c r="M174" s="156">
        <f>IF(K174=Organisatie!$D$21,1,0)</f>
        <v>0</v>
      </c>
      <c r="N174" s="156">
        <f>IF(K174=Organisatie!$D$22,1,0)</f>
        <v>0</v>
      </c>
      <c r="O174" s="156">
        <f>IF(K174=Organisatie!$D$23,1,0)</f>
        <v>0</v>
      </c>
      <c r="P174" s="156">
        <f t="shared" si="53"/>
        <v>0</v>
      </c>
      <c r="Q174" s="157">
        <f t="shared" si="54"/>
        <v>0</v>
      </c>
      <c r="R174" s="152">
        <f t="shared" si="55"/>
        <v>0</v>
      </c>
      <c r="S174" s="127"/>
      <c r="T174" s="153">
        <f t="shared" si="56"/>
        <v>0</v>
      </c>
      <c r="U174" s="154">
        <f t="shared" si="57"/>
        <v>0</v>
      </c>
      <c r="V174" s="155"/>
      <c r="W174" s="50">
        <f t="shared" si="39"/>
        <v>0</v>
      </c>
      <c r="X174" s="50">
        <f t="shared" si="40"/>
        <v>0</v>
      </c>
      <c r="Y174" s="31"/>
      <c r="Z174" s="22"/>
      <c r="AA174" s="37"/>
      <c r="AB174" s="31"/>
      <c r="AC174" s="50">
        <f t="shared" si="41"/>
        <v>0</v>
      </c>
      <c r="AD174" s="50">
        <f t="shared" si="42"/>
        <v>0</v>
      </c>
      <c r="AE174" s="50">
        <f t="shared" si="43"/>
        <v>0</v>
      </c>
      <c r="AF174" s="50">
        <f t="shared" si="44"/>
        <v>0</v>
      </c>
      <c r="AG174" s="50">
        <f t="shared" si="45"/>
        <v>0</v>
      </c>
      <c r="AH174" s="50">
        <f t="shared" si="46"/>
        <v>0</v>
      </c>
      <c r="AI174" s="50">
        <f t="shared" si="47"/>
        <v>0</v>
      </c>
      <c r="AJ174" s="50">
        <f t="shared" si="48"/>
        <v>0</v>
      </c>
      <c r="AK174" s="51">
        <f t="shared" si="49"/>
        <v>0</v>
      </c>
      <c r="AL174" s="37" t="str">
        <f t="shared" si="50"/>
        <v>Er ontbreken nog enkele gegevens!</v>
      </c>
      <c r="AM174" s="11"/>
      <c r="AN174" s="98">
        <f t="shared" si="51"/>
        <v>0</v>
      </c>
      <c r="AV174" s="20">
        <f t="shared" si="52"/>
        <v>0</v>
      </c>
      <c r="AW174" s="11"/>
    </row>
    <row r="175" spans="1:49" ht="15.75" customHeight="1" x14ac:dyDescent="0.2">
      <c r="A175" s="45">
        <f>SUM($AV$12:AV175)</f>
        <v>0</v>
      </c>
      <c r="B175" s="119"/>
      <c r="C175" s="52"/>
      <c r="D175" s="52"/>
      <c r="E175" s="52"/>
      <c r="F175" s="53"/>
      <c r="G175" s="52"/>
      <c r="H175" s="52"/>
      <c r="I175" s="52"/>
      <c r="J175" s="54"/>
      <c r="K175" s="46"/>
      <c r="L175" s="156">
        <f>IF(K175=Organisatie!$E$20,1,0)</f>
        <v>0</v>
      </c>
      <c r="M175" s="156">
        <f>IF(K175=Organisatie!$D$21,1,0)</f>
        <v>0</v>
      </c>
      <c r="N175" s="156">
        <f>IF(K175=Organisatie!$D$22,1,0)</f>
        <v>0</v>
      </c>
      <c r="O175" s="156">
        <f>IF(K175=Organisatie!$D$23,1,0)</f>
        <v>0</v>
      </c>
      <c r="P175" s="156">
        <f t="shared" si="53"/>
        <v>0</v>
      </c>
      <c r="Q175" s="157">
        <f t="shared" si="54"/>
        <v>0</v>
      </c>
      <c r="R175" s="152">
        <f t="shared" si="55"/>
        <v>0</v>
      </c>
      <c r="S175" s="127"/>
      <c r="T175" s="153">
        <f t="shared" si="56"/>
        <v>0</v>
      </c>
      <c r="U175" s="154">
        <f t="shared" si="57"/>
        <v>0</v>
      </c>
      <c r="V175" s="155"/>
      <c r="W175" s="50">
        <f t="shared" si="39"/>
        <v>0</v>
      </c>
      <c r="X175" s="50">
        <f t="shared" si="40"/>
        <v>0</v>
      </c>
      <c r="Y175" s="31"/>
      <c r="Z175" s="22"/>
      <c r="AA175" s="37"/>
      <c r="AB175" s="31"/>
      <c r="AC175" s="50">
        <f t="shared" si="41"/>
        <v>0</v>
      </c>
      <c r="AD175" s="50">
        <f t="shared" si="42"/>
        <v>0</v>
      </c>
      <c r="AE175" s="50">
        <f t="shared" si="43"/>
        <v>0</v>
      </c>
      <c r="AF175" s="50">
        <f t="shared" si="44"/>
        <v>0</v>
      </c>
      <c r="AG175" s="50">
        <f t="shared" si="45"/>
        <v>0</v>
      </c>
      <c r="AH175" s="50">
        <f t="shared" si="46"/>
        <v>0</v>
      </c>
      <c r="AI175" s="50">
        <f t="shared" si="47"/>
        <v>0</v>
      </c>
      <c r="AJ175" s="50">
        <f t="shared" si="48"/>
        <v>0</v>
      </c>
      <c r="AK175" s="51">
        <f t="shared" si="49"/>
        <v>0</v>
      </c>
      <c r="AL175" s="37" t="str">
        <f t="shared" si="50"/>
        <v>Er ontbreken nog enkele gegevens!</v>
      </c>
      <c r="AM175" s="11"/>
      <c r="AN175" s="98">
        <f t="shared" si="51"/>
        <v>0</v>
      </c>
      <c r="AV175" s="20">
        <f t="shared" si="52"/>
        <v>0</v>
      </c>
      <c r="AW175" s="11"/>
    </row>
    <row r="176" spans="1:49" ht="15.75" customHeight="1" x14ac:dyDescent="0.2">
      <c r="A176" s="45">
        <f>SUM($AV$12:AV176)</f>
        <v>0</v>
      </c>
      <c r="B176" s="119"/>
      <c r="C176" s="52"/>
      <c r="D176" s="52"/>
      <c r="E176" s="52"/>
      <c r="F176" s="53"/>
      <c r="G176" s="52"/>
      <c r="H176" s="52"/>
      <c r="I176" s="52"/>
      <c r="J176" s="54"/>
      <c r="K176" s="46"/>
      <c r="L176" s="156">
        <f>IF(K176=Organisatie!$E$20,1,0)</f>
        <v>0</v>
      </c>
      <c r="M176" s="156">
        <f>IF(K176=Organisatie!$D$21,1,0)</f>
        <v>0</v>
      </c>
      <c r="N176" s="156">
        <f>IF(K176=Organisatie!$D$22,1,0)</f>
        <v>0</v>
      </c>
      <c r="O176" s="156">
        <f>IF(K176=Organisatie!$D$23,1,0)</f>
        <v>0</v>
      </c>
      <c r="P176" s="156">
        <f t="shared" si="53"/>
        <v>0</v>
      </c>
      <c r="Q176" s="157">
        <f t="shared" si="54"/>
        <v>0</v>
      </c>
      <c r="R176" s="152">
        <f t="shared" si="55"/>
        <v>0</v>
      </c>
      <c r="S176" s="127"/>
      <c r="T176" s="153">
        <f t="shared" si="56"/>
        <v>0</v>
      </c>
      <c r="U176" s="154">
        <f t="shared" si="57"/>
        <v>0</v>
      </c>
      <c r="V176" s="155"/>
      <c r="W176" s="50">
        <f t="shared" si="39"/>
        <v>0</v>
      </c>
      <c r="X176" s="50">
        <f t="shared" si="40"/>
        <v>0</v>
      </c>
      <c r="Y176" s="31"/>
      <c r="Z176" s="22"/>
      <c r="AA176" s="37"/>
      <c r="AB176" s="31"/>
      <c r="AC176" s="50">
        <f t="shared" si="41"/>
        <v>0</v>
      </c>
      <c r="AD176" s="50">
        <f t="shared" si="42"/>
        <v>0</v>
      </c>
      <c r="AE176" s="50">
        <f t="shared" si="43"/>
        <v>0</v>
      </c>
      <c r="AF176" s="50">
        <f t="shared" si="44"/>
        <v>0</v>
      </c>
      <c r="AG176" s="50">
        <f t="shared" si="45"/>
        <v>0</v>
      </c>
      <c r="AH176" s="50">
        <f t="shared" si="46"/>
        <v>0</v>
      </c>
      <c r="AI176" s="50">
        <f t="shared" si="47"/>
        <v>0</v>
      </c>
      <c r="AJ176" s="50">
        <f t="shared" si="48"/>
        <v>0</v>
      </c>
      <c r="AK176" s="51">
        <f t="shared" si="49"/>
        <v>0</v>
      </c>
      <c r="AL176" s="37" t="str">
        <f t="shared" si="50"/>
        <v>Er ontbreken nog enkele gegevens!</v>
      </c>
      <c r="AM176" s="11"/>
      <c r="AN176" s="98">
        <f t="shared" si="51"/>
        <v>0</v>
      </c>
      <c r="AV176" s="20">
        <f t="shared" si="52"/>
        <v>0</v>
      </c>
      <c r="AW176" s="11"/>
    </row>
    <row r="177" spans="1:49" ht="15.75" customHeight="1" x14ac:dyDescent="0.2">
      <c r="A177" s="45">
        <f>SUM($AV$12:AV177)</f>
        <v>0</v>
      </c>
      <c r="B177" s="119"/>
      <c r="C177" s="52"/>
      <c r="D177" s="52"/>
      <c r="E177" s="52"/>
      <c r="F177" s="53"/>
      <c r="G177" s="52"/>
      <c r="H177" s="52"/>
      <c r="I177" s="52"/>
      <c r="J177" s="54"/>
      <c r="K177" s="46"/>
      <c r="L177" s="156">
        <f>IF(K177=Organisatie!$E$20,1,0)</f>
        <v>0</v>
      </c>
      <c r="M177" s="156">
        <f>IF(K177=Organisatie!$D$21,1,0)</f>
        <v>0</v>
      </c>
      <c r="N177" s="156">
        <f>IF(K177=Organisatie!$D$22,1,0)</f>
        <v>0</v>
      </c>
      <c r="O177" s="156">
        <f>IF(K177=Organisatie!$D$23,1,0)</f>
        <v>0</v>
      </c>
      <c r="P177" s="156">
        <f t="shared" si="53"/>
        <v>0</v>
      </c>
      <c r="Q177" s="157">
        <f t="shared" si="54"/>
        <v>0</v>
      </c>
      <c r="R177" s="152">
        <f t="shared" si="55"/>
        <v>0</v>
      </c>
      <c r="S177" s="127"/>
      <c r="T177" s="153">
        <f t="shared" si="56"/>
        <v>0</v>
      </c>
      <c r="U177" s="154">
        <f t="shared" si="57"/>
        <v>0</v>
      </c>
      <c r="V177" s="155"/>
      <c r="W177" s="50">
        <f t="shared" si="39"/>
        <v>0</v>
      </c>
      <c r="X177" s="50">
        <f t="shared" si="40"/>
        <v>0</v>
      </c>
      <c r="Y177" s="31"/>
      <c r="Z177" s="22"/>
      <c r="AA177" s="37"/>
      <c r="AB177" s="31"/>
      <c r="AC177" s="50">
        <f t="shared" si="41"/>
        <v>0</v>
      </c>
      <c r="AD177" s="50">
        <f t="shared" si="42"/>
        <v>0</v>
      </c>
      <c r="AE177" s="50">
        <f t="shared" si="43"/>
        <v>0</v>
      </c>
      <c r="AF177" s="50">
        <f t="shared" si="44"/>
        <v>0</v>
      </c>
      <c r="AG177" s="50">
        <f t="shared" si="45"/>
        <v>0</v>
      </c>
      <c r="AH177" s="50">
        <f t="shared" si="46"/>
        <v>0</v>
      </c>
      <c r="AI177" s="50">
        <f t="shared" si="47"/>
        <v>0</v>
      </c>
      <c r="AJ177" s="50">
        <f t="shared" si="48"/>
        <v>0</v>
      </c>
      <c r="AK177" s="51">
        <f t="shared" si="49"/>
        <v>0</v>
      </c>
      <c r="AL177" s="37" t="str">
        <f t="shared" si="50"/>
        <v>Er ontbreken nog enkele gegevens!</v>
      </c>
      <c r="AM177" s="11"/>
      <c r="AN177" s="98">
        <f t="shared" si="51"/>
        <v>0</v>
      </c>
      <c r="AV177" s="20">
        <f t="shared" si="52"/>
        <v>0</v>
      </c>
      <c r="AW177" s="11"/>
    </row>
    <row r="178" spans="1:49" ht="15.75" customHeight="1" x14ac:dyDescent="0.2">
      <c r="A178" s="45">
        <f>SUM($AV$12:AV178)</f>
        <v>0</v>
      </c>
      <c r="B178" s="119"/>
      <c r="C178" s="52"/>
      <c r="D178" s="52"/>
      <c r="E178" s="52"/>
      <c r="F178" s="53"/>
      <c r="G178" s="52"/>
      <c r="H178" s="52"/>
      <c r="I178" s="52"/>
      <c r="J178" s="54"/>
      <c r="K178" s="46"/>
      <c r="L178" s="156">
        <f>IF(K178=Organisatie!$E$20,1,0)</f>
        <v>0</v>
      </c>
      <c r="M178" s="156">
        <f>IF(K178=Organisatie!$D$21,1,0)</f>
        <v>0</v>
      </c>
      <c r="N178" s="156">
        <f>IF(K178=Organisatie!$D$22,1,0)</f>
        <v>0</v>
      </c>
      <c r="O178" s="156">
        <f>IF(K178=Organisatie!$D$23,1,0)</f>
        <v>0</v>
      </c>
      <c r="P178" s="156">
        <f t="shared" si="53"/>
        <v>0</v>
      </c>
      <c r="Q178" s="157">
        <f t="shared" si="54"/>
        <v>0</v>
      </c>
      <c r="R178" s="152">
        <f t="shared" si="55"/>
        <v>0</v>
      </c>
      <c r="S178" s="127"/>
      <c r="T178" s="153">
        <f t="shared" si="56"/>
        <v>0</v>
      </c>
      <c r="U178" s="154">
        <f t="shared" si="57"/>
        <v>0</v>
      </c>
      <c r="V178" s="155"/>
      <c r="W178" s="50">
        <f t="shared" si="39"/>
        <v>0</v>
      </c>
      <c r="X178" s="50">
        <f t="shared" si="40"/>
        <v>0</v>
      </c>
      <c r="Y178" s="31"/>
      <c r="Z178" s="22"/>
      <c r="AA178" s="37"/>
      <c r="AB178" s="31"/>
      <c r="AC178" s="50">
        <f t="shared" si="41"/>
        <v>0</v>
      </c>
      <c r="AD178" s="50">
        <f t="shared" si="42"/>
        <v>0</v>
      </c>
      <c r="AE178" s="50">
        <f t="shared" si="43"/>
        <v>0</v>
      </c>
      <c r="AF178" s="50">
        <f t="shared" si="44"/>
        <v>0</v>
      </c>
      <c r="AG178" s="50">
        <f t="shared" si="45"/>
        <v>0</v>
      </c>
      <c r="AH178" s="50">
        <f t="shared" si="46"/>
        <v>0</v>
      </c>
      <c r="AI178" s="50">
        <f t="shared" si="47"/>
        <v>0</v>
      </c>
      <c r="AJ178" s="50">
        <f t="shared" si="48"/>
        <v>0</v>
      </c>
      <c r="AK178" s="51">
        <f t="shared" si="49"/>
        <v>0</v>
      </c>
      <c r="AL178" s="37" t="str">
        <f t="shared" si="50"/>
        <v>Er ontbreken nog enkele gegevens!</v>
      </c>
      <c r="AM178" s="11"/>
      <c r="AN178" s="98">
        <f t="shared" si="51"/>
        <v>0</v>
      </c>
      <c r="AV178" s="20">
        <f t="shared" si="52"/>
        <v>0</v>
      </c>
      <c r="AW178" s="11"/>
    </row>
    <row r="179" spans="1:49" ht="15.75" customHeight="1" x14ac:dyDescent="0.2">
      <c r="A179" s="45">
        <f>SUM($AV$12:AV179)</f>
        <v>0</v>
      </c>
      <c r="B179" s="119"/>
      <c r="C179" s="52"/>
      <c r="D179" s="52"/>
      <c r="E179" s="52"/>
      <c r="F179" s="53"/>
      <c r="G179" s="52"/>
      <c r="H179" s="52"/>
      <c r="I179" s="52"/>
      <c r="J179" s="54"/>
      <c r="K179" s="46"/>
      <c r="L179" s="156">
        <f>IF(K179=Organisatie!$E$20,1,0)</f>
        <v>0</v>
      </c>
      <c r="M179" s="156">
        <f>IF(K179=Organisatie!$D$21,1,0)</f>
        <v>0</v>
      </c>
      <c r="N179" s="156">
        <f>IF(K179=Organisatie!$D$22,1,0)</f>
        <v>0</v>
      </c>
      <c r="O179" s="156">
        <f>IF(K179=Organisatie!$D$23,1,0)</f>
        <v>0</v>
      </c>
      <c r="P179" s="156">
        <f t="shared" si="53"/>
        <v>0</v>
      </c>
      <c r="Q179" s="157">
        <f t="shared" si="54"/>
        <v>0</v>
      </c>
      <c r="R179" s="152">
        <f t="shared" si="55"/>
        <v>0</v>
      </c>
      <c r="S179" s="127"/>
      <c r="T179" s="153">
        <f t="shared" si="56"/>
        <v>0</v>
      </c>
      <c r="U179" s="154">
        <f t="shared" si="57"/>
        <v>0</v>
      </c>
      <c r="V179" s="155"/>
      <c r="W179" s="50">
        <f t="shared" si="39"/>
        <v>0</v>
      </c>
      <c r="X179" s="50">
        <f t="shared" si="40"/>
        <v>0</v>
      </c>
      <c r="Y179" s="31"/>
      <c r="Z179" s="22"/>
      <c r="AA179" s="37"/>
      <c r="AB179" s="31"/>
      <c r="AC179" s="50">
        <f t="shared" si="41"/>
        <v>0</v>
      </c>
      <c r="AD179" s="50">
        <f t="shared" si="42"/>
        <v>0</v>
      </c>
      <c r="AE179" s="50">
        <f t="shared" si="43"/>
        <v>0</v>
      </c>
      <c r="AF179" s="50">
        <f t="shared" si="44"/>
        <v>0</v>
      </c>
      <c r="AG179" s="50">
        <f t="shared" si="45"/>
        <v>0</v>
      </c>
      <c r="AH179" s="50">
        <f t="shared" si="46"/>
        <v>0</v>
      </c>
      <c r="AI179" s="50">
        <f t="shared" si="47"/>
        <v>0</v>
      </c>
      <c r="AJ179" s="50">
        <f t="shared" si="48"/>
        <v>0</v>
      </c>
      <c r="AK179" s="51">
        <f t="shared" si="49"/>
        <v>0</v>
      </c>
      <c r="AL179" s="37" t="str">
        <f t="shared" si="50"/>
        <v>Er ontbreken nog enkele gegevens!</v>
      </c>
      <c r="AM179" s="11"/>
      <c r="AN179" s="98">
        <f t="shared" si="51"/>
        <v>0</v>
      </c>
      <c r="AV179" s="20">
        <f t="shared" si="52"/>
        <v>0</v>
      </c>
      <c r="AW179" s="11"/>
    </row>
    <row r="180" spans="1:49" ht="15.75" customHeight="1" x14ac:dyDescent="0.2">
      <c r="A180" s="45">
        <f>SUM($AV$12:AV180)</f>
        <v>0</v>
      </c>
      <c r="B180" s="119"/>
      <c r="C180" s="52"/>
      <c r="D180" s="52"/>
      <c r="E180" s="52"/>
      <c r="F180" s="53"/>
      <c r="G180" s="52"/>
      <c r="H180" s="52"/>
      <c r="I180" s="52"/>
      <c r="J180" s="54"/>
      <c r="K180" s="46"/>
      <c r="L180" s="156">
        <f>IF(K180=Organisatie!$E$20,1,0)</f>
        <v>0</v>
      </c>
      <c r="M180" s="156">
        <f>IF(K180=Organisatie!$D$21,1,0)</f>
        <v>0</v>
      </c>
      <c r="N180" s="156">
        <f>IF(K180=Organisatie!$D$22,1,0)</f>
        <v>0</v>
      </c>
      <c r="O180" s="156">
        <f>IF(K180=Organisatie!$D$23,1,0)</f>
        <v>0</v>
      </c>
      <c r="P180" s="156">
        <f t="shared" si="53"/>
        <v>0</v>
      </c>
      <c r="Q180" s="157">
        <f t="shared" si="54"/>
        <v>0</v>
      </c>
      <c r="R180" s="152">
        <f t="shared" si="55"/>
        <v>0</v>
      </c>
      <c r="S180" s="127"/>
      <c r="T180" s="153">
        <f t="shared" si="56"/>
        <v>0</v>
      </c>
      <c r="U180" s="154">
        <f t="shared" si="57"/>
        <v>0</v>
      </c>
      <c r="V180" s="155"/>
      <c r="W180" s="50">
        <f t="shared" si="39"/>
        <v>0</v>
      </c>
      <c r="X180" s="50">
        <f t="shared" si="40"/>
        <v>0</v>
      </c>
      <c r="Y180" s="31"/>
      <c r="Z180" s="22"/>
      <c r="AA180" s="37"/>
      <c r="AB180" s="31"/>
      <c r="AC180" s="50">
        <f t="shared" si="41"/>
        <v>0</v>
      </c>
      <c r="AD180" s="50">
        <f t="shared" si="42"/>
        <v>0</v>
      </c>
      <c r="AE180" s="50">
        <f t="shared" si="43"/>
        <v>0</v>
      </c>
      <c r="AF180" s="50">
        <f t="shared" si="44"/>
        <v>0</v>
      </c>
      <c r="AG180" s="50">
        <f t="shared" si="45"/>
        <v>0</v>
      </c>
      <c r="AH180" s="50">
        <f t="shared" si="46"/>
        <v>0</v>
      </c>
      <c r="AI180" s="50">
        <f t="shared" si="47"/>
        <v>0</v>
      </c>
      <c r="AJ180" s="50">
        <f t="shared" si="48"/>
        <v>0</v>
      </c>
      <c r="AK180" s="51">
        <f t="shared" si="49"/>
        <v>0</v>
      </c>
      <c r="AL180" s="37" t="str">
        <f t="shared" si="50"/>
        <v>Er ontbreken nog enkele gegevens!</v>
      </c>
      <c r="AM180" s="11"/>
      <c r="AN180" s="98">
        <f t="shared" si="51"/>
        <v>0</v>
      </c>
      <c r="AV180" s="20">
        <f t="shared" si="52"/>
        <v>0</v>
      </c>
      <c r="AW180" s="11"/>
    </row>
    <row r="181" spans="1:49" ht="15.75" customHeight="1" x14ac:dyDescent="0.2">
      <c r="A181" s="45">
        <f>SUM($AV$12:AV181)</f>
        <v>0</v>
      </c>
      <c r="B181" s="119"/>
      <c r="C181" s="52"/>
      <c r="D181" s="52"/>
      <c r="E181" s="52"/>
      <c r="F181" s="53"/>
      <c r="G181" s="52"/>
      <c r="H181" s="52"/>
      <c r="I181" s="52"/>
      <c r="J181" s="54"/>
      <c r="K181" s="46"/>
      <c r="L181" s="156">
        <f>IF(K181=Organisatie!$E$20,1,0)</f>
        <v>0</v>
      </c>
      <c r="M181" s="156">
        <f>IF(K181=Organisatie!$D$21,1,0)</f>
        <v>0</v>
      </c>
      <c r="N181" s="156">
        <f>IF(K181=Organisatie!$D$22,1,0)</f>
        <v>0</v>
      </c>
      <c r="O181" s="156">
        <f>IF(K181=Organisatie!$D$23,1,0)</f>
        <v>0</v>
      </c>
      <c r="P181" s="156">
        <f t="shared" si="53"/>
        <v>0</v>
      </c>
      <c r="Q181" s="157">
        <f t="shared" si="54"/>
        <v>0</v>
      </c>
      <c r="R181" s="152">
        <f t="shared" si="55"/>
        <v>0</v>
      </c>
      <c r="S181" s="127"/>
      <c r="T181" s="153">
        <f t="shared" si="56"/>
        <v>0</v>
      </c>
      <c r="U181" s="154">
        <f t="shared" si="57"/>
        <v>0</v>
      </c>
      <c r="V181" s="155"/>
      <c r="W181" s="50">
        <f t="shared" si="39"/>
        <v>0</v>
      </c>
      <c r="X181" s="50">
        <f t="shared" si="40"/>
        <v>0</v>
      </c>
      <c r="Y181" s="31"/>
      <c r="Z181" s="22"/>
      <c r="AA181" s="37"/>
      <c r="AB181" s="31"/>
      <c r="AC181" s="50">
        <f t="shared" si="41"/>
        <v>0</v>
      </c>
      <c r="AD181" s="50">
        <f t="shared" si="42"/>
        <v>0</v>
      </c>
      <c r="AE181" s="50">
        <f t="shared" si="43"/>
        <v>0</v>
      </c>
      <c r="AF181" s="50">
        <f t="shared" si="44"/>
        <v>0</v>
      </c>
      <c r="AG181" s="50">
        <f t="shared" si="45"/>
        <v>0</v>
      </c>
      <c r="AH181" s="50">
        <f t="shared" si="46"/>
        <v>0</v>
      </c>
      <c r="AI181" s="50">
        <f t="shared" si="47"/>
        <v>0</v>
      </c>
      <c r="AJ181" s="50">
        <f t="shared" si="48"/>
        <v>0</v>
      </c>
      <c r="AK181" s="51">
        <f t="shared" si="49"/>
        <v>0</v>
      </c>
      <c r="AL181" s="37" t="str">
        <f t="shared" si="50"/>
        <v>Er ontbreken nog enkele gegevens!</v>
      </c>
      <c r="AM181" s="11"/>
      <c r="AN181" s="98">
        <f t="shared" si="51"/>
        <v>0</v>
      </c>
      <c r="AV181" s="20">
        <f t="shared" si="52"/>
        <v>0</v>
      </c>
      <c r="AW181" s="11"/>
    </row>
    <row r="182" spans="1:49" ht="15.75" customHeight="1" x14ac:dyDescent="0.2">
      <c r="A182" s="45">
        <f>SUM($AV$12:AV182)</f>
        <v>0</v>
      </c>
      <c r="B182" s="119"/>
      <c r="C182" s="52"/>
      <c r="D182" s="52"/>
      <c r="E182" s="52"/>
      <c r="F182" s="53"/>
      <c r="G182" s="52"/>
      <c r="H182" s="52"/>
      <c r="I182" s="52"/>
      <c r="J182" s="54"/>
      <c r="K182" s="46"/>
      <c r="L182" s="156">
        <f>IF(K182=Organisatie!$E$20,1,0)</f>
        <v>0</v>
      </c>
      <c r="M182" s="156">
        <f>IF(K182=Organisatie!$D$21,1,0)</f>
        <v>0</v>
      </c>
      <c r="N182" s="156">
        <f>IF(K182=Organisatie!$D$22,1,0)</f>
        <v>0</v>
      </c>
      <c r="O182" s="156">
        <f>IF(K182=Organisatie!$D$23,1,0)</f>
        <v>0</v>
      </c>
      <c r="P182" s="156">
        <f t="shared" si="53"/>
        <v>0</v>
      </c>
      <c r="Q182" s="157">
        <f t="shared" si="54"/>
        <v>0</v>
      </c>
      <c r="R182" s="152">
        <f t="shared" si="55"/>
        <v>0</v>
      </c>
      <c r="S182" s="127"/>
      <c r="T182" s="153">
        <f t="shared" si="56"/>
        <v>0</v>
      </c>
      <c r="U182" s="154">
        <f t="shared" si="57"/>
        <v>0</v>
      </c>
      <c r="V182" s="155"/>
      <c r="W182" s="50">
        <f t="shared" si="39"/>
        <v>0</v>
      </c>
      <c r="X182" s="50">
        <f t="shared" si="40"/>
        <v>0</v>
      </c>
      <c r="Y182" s="31"/>
      <c r="Z182" s="22"/>
      <c r="AA182" s="37"/>
      <c r="AB182" s="31"/>
      <c r="AC182" s="50">
        <f t="shared" si="41"/>
        <v>0</v>
      </c>
      <c r="AD182" s="50">
        <f t="shared" si="42"/>
        <v>0</v>
      </c>
      <c r="AE182" s="50">
        <f t="shared" si="43"/>
        <v>0</v>
      </c>
      <c r="AF182" s="50">
        <f t="shared" si="44"/>
        <v>0</v>
      </c>
      <c r="AG182" s="50">
        <f t="shared" si="45"/>
        <v>0</v>
      </c>
      <c r="AH182" s="50">
        <f t="shared" si="46"/>
        <v>0</v>
      </c>
      <c r="AI182" s="50">
        <f t="shared" si="47"/>
        <v>0</v>
      </c>
      <c r="AJ182" s="50">
        <f t="shared" si="48"/>
        <v>0</v>
      </c>
      <c r="AK182" s="51">
        <f t="shared" si="49"/>
        <v>0</v>
      </c>
      <c r="AL182" s="37" t="str">
        <f t="shared" si="50"/>
        <v>Er ontbreken nog enkele gegevens!</v>
      </c>
      <c r="AM182" s="11"/>
      <c r="AN182" s="98">
        <f t="shared" si="51"/>
        <v>0</v>
      </c>
      <c r="AV182" s="20">
        <f t="shared" si="52"/>
        <v>0</v>
      </c>
      <c r="AW182" s="11"/>
    </row>
    <row r="183" spans="1:49" ht="15.75" customHeight="1" x14ac:dyDescent="0.2">
      <c r="A183" s="45">
        <f>SUM($AV$12:AV183)</f>
        <v>0</v>
      </c>
      <c r="B183" s="119"/>
      <c r="C183" s="52"/>
      <c r="D183" s="52"/>
      <c r="E183" s="52"/>
      <c r="F183" s="53"/>
      <c r="G183" s="52"/>
      <c r="H183" s="52"/>
      <c r="I183" s="52"/>
      <c r="J183" s="54"/>
      <c r="K183" s="46"/>
      <c r="L183" s="156">
        <f>IF(K183=Organisatie!$E$20,1,0)</f>
        <v>0</v>
      </c>
      <c r="M183" s="156">
        <f>IF(K183=Organisatie!$D$21,1,0)</f>
        <v>0</v>
      </c>
      <c r="N183" s="156">
        <f>IF(K183=Organisatie!$D$22,1,0)</f>
        <v>0</v>
      </c>
      <c r="O183" s="156">
        <f>IF(K183=Organisatie!$D$23,1,0)</f>
        <v>0</v>
      </c>
      <c r="P183" s="156">
        <f t="shared" si="53"/>
        <v>0</v>
      </c>
      <c r="Q183" s="157">
        <f t="shared" si="54"/>
        <v>0</v>
      </c>
      <c r="R183" s="152">
        <f t="shared" si="55"/>
        <v>0</v>
      </c>
      <c r="S183" s="127"/>
      <c r="T183" s="153">
        <f t="shared" si="56"/>
        <v>0</v>
      </c>
      <c r="U183" s="154">
        <f t="shared" si="57"/>
        <v>0</v>
      </c>
      <c r="V183" s="155"/>
      <c r="W183" s="50">
        <f t="shared" si="39"/>
        <v>0</v>
      </c>
      <c r="X183" s="50">
        <f t="shared" si="40"/>
        <v>0</v>
      </c>
      <c r="Y183" s="31"/>
      <c r="Z183" s="22"/>
      <c r="AA183" s="37"/>
      <c r="AB183" s="31"/>
      <c r="AC183" s="50">
        <f t="shared" si="41"/>
        <v>0</v>
      </c>
      <c r="AD183" s="50">
        <f t="shared" si="42"/>
        <v>0</v>
      </c>
      <c r="AE183" s="50">
        <f t="shared" si="43"/>
        <v>0</v>
      </c>
      <c r="AF183" s="50">
        <f t="shared" si="44"/>
        <v>0</v>
      </c>
      <c r="AG183" s="50">
        <f t="shared" si="45"/>
        <v>0</v>
      </c>
      <c r="AH183" s="50">
        <f t="shared" si="46"/>
        <v>0</v>
      </c>
      <c r="AI183" s="50">
        <f t="shared" si="47"/>
        <v>0</v>
      </c>
      <c r="AJ183" s="50">
        <f t="shared" si="48"/>
        <v>0</v>
      </c>
      <c r="AK183" s="51">
        <f t="shared" si="49"/>
        <v>0</v>
      </c>
      <c r="AL183" s="37" t="str">
        <f t="shared" si="50"/>
        <v>Er ontbreken nog enkele gegevens!</v>
      </c>
      <c r="AM183" s="11"/>
      <c r="AN183" s="98">
        <f t="shared" si="51"/>
        <v>0</v>
      </c>
      <c r="AV183" s="20">
        <f t="shared" si="52"/>
        <v>0</v>
      </c>
      <c r="AW183" s="11"/>
    </row>
    <row r="184" spans="1:49" ht="15.75" customHeight="1" x14ac:dyDescent="0.2">
      <c r="A184" s="45">
        <f>SUM($AV$12:AV184)</f>
        <v>0</v>
      </c>
      <c r="B184" s="119"/>
      <c r="C184" s="52"/>
      <c r="D184" s="52"/>
      <c r="E184" s="52"/>
      <c r="F184" s="53"/>
      <c r="G184" s="52"/>
      <c r="H184" s="52"/>
      <c r="I184" s="52"/>
      <c r="J184" s="54"/>
      <c r="K184" s="46"/>
      <c r="L184" s="156">
        <f>IF(K184=Organisatie!$E$20,1,0)</f>
        <v>0</v>
      </c>
      <c r="M184" s="156">
        <f>IF(K184=Organisatie!$D$21,1,0)</f>
        <v>0</v>
      </c>
      <c r="N184" s="156">
        <f>IF(K184=Organisatie!$D$22,1,0)</f>
        <v>0</v>
      </c>
      <c r="O184" s="156">
        <f>IF(K184=Organisatie!$D$23,1,0)</f>
        <v>0</v>
      </c>
      <c r="P184" s="156">
        <f t="shared" si="53"/>
        <v>0</v>
      </c>
      <c r="Q184" s="157">
        <f t="shared" si="54"/>
        <v>0</v>
      </c>
      <c r="R184" s="152">
        <f t="shared" si="55"/>
        <v>0</v>
      </c>
      <c r="S184" s="127"/>
      <c r="T184" s="153">
        <f t="shared" si="56"/>
        <v>0</v>
      </c>
      <c r="U184" s="154">
        <f t="shared" si="57"/>
        <v>0</v>
      </c>
      <c r="V184" s="155"/>
      <c r="W184" s="50">
        <f t="shared" si="39"/>
        <v>0</v>
      </c>
      <c r="X184" s="50">
        <f t="shared" si="40"/>
        <v>0</v>
      </c>
      <c r="Y184" s="31"/>
      <c r="Z184" s="22"/>
      <c r="AA184" s="37"/>
      <c r="AB184" s="31"/>
      <c r="AC184" s="50">
        <f t="shared" si="41"/>
        <v>0</v>
      </c>
      <c r="AD184" s="50">
        <f t="shared" si="42"/>
        <v>0</v>
      </c>
      <c r="AE184" s="50">
        <f t="shared" si="43"/>
        <v>0</v>
      </c>
      <c r="AF184" s="50">
        <f t="shared" si="44"/>
        <v>0</v>
      </c>
      <c r="AG184" s="50">
        <f t="shared" si="45"/>
        <v>0</v>
      </c>
      <c r="AH184" s="50">
        <f t="shared" si="46"/>
        <v>0</v>
      </c>
      <c r="AI184" s="50">
        <f t="shared" si="47"/>
        <v>0</v>
      </c>
      <c r="AJ184" s="50">
        <f t="shared" si="48"/>
        <v>0</v>
      </c>
      <c r="AK184" s="51">
        <f t="shared" si="49"/>
        <v>0</v>
      </c>
      <c r="AL184" s="37" t="str">
        <f t="shared" si="50"/>
        <v>Er ontbreken nog enkele gegevens!</v>
      </c>
      <c r="AM184" s="11"/>
      <c r="AN184" s="98">
        <f t="shared" si="51"/>
        <v>0</v>
      </c>
      <c r="AV184" s="20">
        <f t="shared" si="52"/>
        <v>0</v>
      </c>
      <c r="AW184" s="11"/>
    </row>
    <row r="185" spans="1:49" ht="15.75" customHeight="1" x14ac:dyDescent="0.2">
      <c r="A185" s="45">
        <f>SUM($AV$12:AV185)</f>
        <v>0</v>
      </c>
      <c r="B185" s="119"/>
      <c r="C185" s="52"/>
      <c r="D185" s="52"/>
      <c r="E185" s="52"/>
      <c r="F185" s="90"/>
      <c r="G185" s="89"/>
      <c r="H185" s="89"/>
      <c r="I185" s="89"/>
      <c r="J185" s="91"/>
      <c r="K185" s="92"/>
      <c r="L185" s="156">
        <f>IF(K185=Organisatie!$E$20,1,0)</f>
        <v>0</v>
      </c>
      <c r="M185" s="156">
        <f>IF(K185=Organisatie!$D$21,1,0)</f>
        <v>0</v>
      </c>
      <c r="N185" s="156">
        <f>IF(K185=Organisatie!$D$22,1,0)</f>
        <v>0</v>
      </c>
      <c r="O185" s="156">
        <f>IF(K185=Organisatie!$D$23,1,0)</f>
        <v>0</v>
      </c>
      <c r="P185" s="156">
        <f t="shared" si="53"/>
        <v>0</v>
      </c>
      <c r="Q185" s="157">
        <f t="shared" si="54"/>
        <v>0</v>
      </c>
      <c r="R185" s="152">
        <f t="shared" si="55"/>
        <v>0</v>
      </c>
      <c r="S185" s="127"/>
      <c r="T185" s="153">
        <f t="shared" si="56"/>
        <v>0</v>
      </c>
      <c r="U185" s="154">
        <f t="shared" si="57"/>
        <v>0</v>
      </c>
      <c r="V185" s="155"/>
      <c r="W185" s="50">
        <f t="shared" si="39"/>
        <v>0</v>
      </c>
      <c r="X185" s="50">
        <f t="shared" si="40"/>
        <v>0</v>
      </c>
      <c r="Y185" s="31"/>
      <c r="Z185" s="22"/>
      <c r="AA185" s="37"/>
      <c r="AB185" s="31"/>
      <c r="AC185" s="50">
        <f t="shared" si="41"/>
        <v>0</v>
      </c>
      <c r="AD185" s="50">
        <f t="shared" si="42"/>
        <v>0</v>
      </c>
      <c r="AE185" s="50">
        <f t="shared" si="43"/>
        <v>0</v>
      </c>
      <c r="AF185" s="50">
        <f t="shared" si="44"/>
        <v>0</v>
      </c>
      <c r="AG185" s="50">
        <f t="shared" si="45"/>
        <v>0</v>
      </c>
      <c r="AH185" s="50">
        <f t="shared" si="46"/>
        <v>0</v>
      </c>
      <c r="AI185" s="50">
        <f t="shared" si="47"/>
        <v>0</v>
      </c>
      <c r="AJ185" s="50">
        <f t="shared" si="48"/>
        <v>0</v>
      </c>
      <c r="AK185" s="51">
        <f t="shared" si="49"/>
        <v>0</v>
      </c>
      <c r="AL185" s="37" t="str">
        <f t="shared" si="50"/>
        <v>Er ontbreken nog enkele gegevens!</v>
      </c>
      <c r="AM185" s="11"/>
      <c r="AN185" s="98">
        <f t="shared" si="51"/>
        <v>0</v>
      </c>
      <c r="AV185" s="20">
        <f t="shared" si="52"/>
        <v>0</v>
      </c>
      <c r="AW185" s="11"/>
    </row>
    <row r="186" spans="1:49" ht="15.75" customHeight="1" x14ac:dyDescent="0.2">
      <c r="A186" s="45">
        <f>SUM($AV$12:AV186)</f>
        <v>0</v>
      </c>
      <c r="B186" s="119"/>
      <c r="C186" s="52"/>
      <c r="D186" s="52"/>
      <c r="E186" s="52"/>
      <c r="F186" s="90"/>
      <c r="G186" s="89"/>
      <c r="H186" s="89"/>
      <c r="I186" s="89"/>
      <c r="J186" s="91"/>
      <c r="K186" s="92"/>
      <c r="L186" s="156">
        <f>IF(K186=Organisatie!$E$20,1,0)</f>
        <v>0</v>
      </c>
      <c r="M186" s="156">
        <f>IF(K186=Organisatie!$D$21,1,0)</f>
        <v>0</v>
      </c>
      <c r="N186" s="156">
        <f>IF(K186=Organisatie!$D$22,1,0)</f>
        <v>0</v>
      </c>
      <c r="O186" s="156">
        <f>IF(K186=Organisatie!$D$23,1,0)</f>
        <v>0</v>
      </c>
      <c r="P186" s="156">
        <f t="shared" si="53"/>
        <v>0</v>
      </c>
      <c r="Q186" s="157">
        <f t="shared" si="54"/>
        <v>0</v>
      </c>
      <c r="R186" s="152">
        <f t="shared" si="55"/>
        <v>0</v>
      </c>
      <c r="S186" s="127"/>
      <c r="T186" s="153">
        <f t="shared" si="56"/>
        <v>0</v>
      </c>
      <c r="U186" s="154">
        <f t="shared" si="57"/>
        <v>0</v>
      </c>
      <c r="V186" s="155"/>
      <c r="W186" s="50">
        <f t="shared" si="39"/>
        <v>0</v>
      </c>
      <c r="X186" s="50">
        <f t="shared" si="40"/>
        <v>0</v>
      </c>
      <c r="Y186" s="31"/>
      <c r="Z186" s="22"/>
      <c r="AA186" s="37"/>
      <c r="AB186" s="31"/>
      <c r="AC186" s="50">
        <f t="shared" si="41"/>
        <v>0</v>
      </c>
      <c r="AD186" s="50">
        <f t="shared" si="42"/>
        <v>0</v>
      </c>
      <c r="AE186" s="50">
        <f t="shared" si="43"/>
        <v>0</v>
      </c>
      <c r="AF186" s="50">
        <f t="shared" si="44"/>
        <v>0</v>
      </c>
      <c r="AG186" s="50">
        <f t="shared" si="45"/>
        <v>0</v>
      </c>
      <c r="AH186" s="50">
        <f t="shared" si="46"/>
        <v>0</v>
      </c>
      <c r="AI186" s="50">
        <f t="shared" si="47"/>
        <v>0</v>
      </c>
      <c r="AJ186" s="50">
        <f t="shared" si="48"/>
        <v>0</v>
      </c>
      <c r="AK186" s="51">
        <f t="shared" si="49"/>
        <v>0</v>
      </c>
      <c r="AL186" s="37" t="str">
        <f t="shared" si="50"/>
        <v>Er ontbreken nog enkele gegevens!</v>
      </c>
      <c r="AM186" s="11"/>
      <c r="AN186" s="98">
        <f t="shared" si="51"/>
        <v>0</v>
      </c>
      <c r="AV186" s="20">
        <f t="shared" si="52"/>
        <v>0</v>
      </c>
      <c r="AW186" s="11"/>
    </row>
    <row r="187" spans="1:49" ht="15.75" customHeight="1" x14ac:dyDescent="0.2">
      <c r="A187" s="45">
        <f>SUM($AV$12:AV187)</f>
        <v>0</v>
      </c>
      <c r="B187" s="119"/>
      <c r="C187" s="52"/>
      <c r="D187" s="52"/>
      <c r="E187" s="52"/>
      <c r="F187" s="90"/>
      <c r="G187" s="89"/>
      <c r="H187" s="89"/>
      <c r="I187" s="89"/>
      <c r="J187" s="91"/>
      <c r="K187" s="92"/>
      <c r="L187" s="156">
        <f>IF(K187=Organisatie!$E$20,1,0)</f>
        <v>0</v>
      </c>
      <c r="M187" s="156">
        <f>IF(K187=Organisatie!$D$21,1,0)</f>
        <v>0</v>
      </c>
      <c r="N187" s="156">
        <f>IF(K187=Organisatie!$D$22,1,0)</f>
        <v>0</v>
      </c>
      <c r="O187" s="156">
        <f>IF(K187=Organisatie!$D$23,1,0)</f>
        <v>0</v>
      </c>
      <c r="P187" s="156">
        <f t="shared" si="53"/>
        <v>0</v>
      </c>
      <c r="Q187" s="157">
        <f t="shared" si="54"/>
        <v>0</v>
      </c>
      <c r="R187" s="152">
        <f t="shared" si="55"/>
        <v>0</v>
      </c>
      <c r="S187" s="127"/>
      <c r="T187" s="153">
        <f t="shared" si="56"/>
        <v>0</v>
      </c>
      <c r="U187" s="154">
        <f t="shared" si="57"/>
        <v>0</v>
      </c>
      <c r="V187" s="155"/>
      <c r="W187" s="50">
        <f t="shared" si="39"/>
        <v>0</v>
      </c>
      <c r="X187" s="50">
        <f t="shared" si="40"/>
        <v>0</v>
      </c>
      <c r="Y187" s="31"/>
      <c r="Z187" s="22"/>
      <c r="AA187" s="37"/>
      <c r="AB187" s="31"/>
      <c r="AC187" s="50">
        <f t="shared" si="41"/>
        <v>0</v>
      </c>
      <c r="AD187" s="50">
        <f t="shared" si="42"/>
        <v>0</v>
      </c>
      <c r="AE187" s="50">
        <f t="shared" si="43"/>
        <v>0</v>
      </c>
      <c r="AF187" s="50">
        <f t="shared" si="44"/>
        <v>0</v>
      </c>
      <c r="AG187" s="50">
        <f t="shared" si="45"/>
        <v>0</v>
      </c>
      <c r="AH187" s="50">
        <f t="shared" si="46"/>
        <v>0</v>
      </c>
      <c r="AI187" s="50">
        <f t="shared" si="47"/>
        <v>0</v>
      </c>
      <c r="AJ187" s="50">
        <f t="shared" si="48"/>
        <v>0</v>
      </c>
      <c r="AK187" s="51">
        <f t="shared" si="49"/>
        <v>0</v>
      </c>
      <c r="AL187" s="37" t="str">
        <f t="shared" si="50"/>
        <v>Er ontbreken nog enkele gegevens!</v>
      </c>
      <c r="AM187" s="11"/>
      <c r="AN187" s="98">
        <f t="shared" si="51"/>
        <v>0</v>
      </c>
      <c r="AV187" s="20">
        <f t="shared" si="52"/>
        <v>0</v>
      </c>
      <c r="AW187" s="11"/>
    </row>
    <row r="188" spans="1:49" ht="15.75" customHeight="1" x14ac:dyDescent="0.2">
      <c r="A188" s="45">
        <f>SUM($AV$12:AV188)</f>
        <v>0</v>
      </c>
      <c r="B188" s="119"/>
      <c r="C188" s="52"/>
      <c r="D188" s="52"/>
      <c r="E188" s="52"/>
      <c r="F188" s="90"/>
      <c r="G188" s="89"/>
      <c r="H188" s="89"/>
      <c r="I188" s="89"/>
      <c r="J188" s="91"/>
      <c r="K188" s="92"/>
      <c r="L188" s="156">
        <f>IF(K188=Organisatie!$E$20,1,0)</f>
        <v>0</v>
      </c>
      <c r="M188" s="156">
        <f>IF(K188=Organisatie!$D$21,1,0)</f>
        <v>0</v>
      </c>
      <c r="N188" s="156">
        <f>IF(K188=Organisatie!$D$22,1,0)</f>
        <v>0</v>
      </c>
      <c r="O188" s="156">
        <f>IF(K188=Organisatie!$D$23,1,0)</f>
        <v>0</v>
      </c>
      <c r="P188" s="156">
        <f t="shared" si="53"/>
        <v>0</v>
      </c>
      <c r="Q188" s="157">
        <f t="shared" si="54"/>
        <v>0</v>
      </c>
      <c r="R188" s="152">
        <f t="shared" si="55"/>
        <v>0</v>
      </c>
      <c r="S188" s="127"/>
      <c r="T188" s="153">
        <f t="shared" si="56"/>
        <v>0</v>
      </c>
      <c r="U188" s="154">
        <f t="shared" si="57"/>
        <v>0</v>
      </c>
      <c r="V188" s="155"/>
      <c r="W188" s="50">
        <f t="shared" si="39"/>
        <v>0</v>
      </c>
      <c r="X188" s="50">
        <f t="shared" si="40"/>
        <v>0</v>
      </c>
      <c r="Y188" s="31"/>
      <c r="Z188" s="22"/>
      <c r="AA188" s="37"/>
      <c r="AB188" s="31"/>
      <c r="AC188" s="50">
        <f t="shared" si="41"/>
        <v>0</v>
      </c>
      <c r="AD188" s="50">
        <f t="shared" si="42"/>
        <v>0</v>
      </c>
      <c r="AE188" s="50">
        <f t="shared" si="43"/>
        <v>0</v>
      </c>
      <c r="AF188" s="50">
        <f t="shared" si="44"/>
        <v>0</v>
      </c>
      <c r="AG188" s="50">
        <f t="shared" si="45"/>
        <v>0</v>
      </c>
      <c r="AH188" s="50">
        <f t="shared" si="46"/>
        <v>0</v>
      </c>
      <c r="AI188" s="50">
        <f t="shared" si="47"/>
        <v>0</v>
      </c>
      <c r="AJ188" s="50">
        <f t="shared" si="48"/>
        <v>0</v>
      </c>
      <c r="AK188" s="51">
        <f t="shared" si="49"/>
        <v>0</v>
      </c>
      <c r="AL188" s="37" t="str">
        <f t="shared" si="50"/>
        <v>Er ontbreken nog enkele gegevens!</v>
      </c>
      <c r="AM188" s="11"/>
      <c r="AN188" s="98">
        <f t="shared" si="51"/>
        <v>0</v>
      </c>
      <c r="AV188" s="20">
        <f t="shared" si="52"/>
        <v>0</v>
      </c>
      <c r="AW188" s="11"/>
    </row>
    <row r="189" spans="1:49" ht="15.75" customHeight="1" x14ac:dyDescent="0.2">
      <c r="A189" s="45">
        <f>SUM($AV$12:AV189)</f>
        <v>0</v>
      </c>
      <c r="B189" s="119"/>
      <c r="C189" s="52"/>
      <c r="D189" s="52"/>
      <c r="E189" s="52"/>
      <c r="F189" s="90"/>
      <c r="G189" s="89"/>
      <c r="H189" s="89"/>
      <c r="I189" s="89"/>
      <c r="J189" s="91"/>
      <c r="K189" s="92"/>
      <c r="L189" s="156">
        <f>IF(K189=Organisatie!$E$20,1,0)</f>
        <v>0</v>
      </c>
      <c r="M189" s="156">
        <f>IF(K189=Organisatie!$D$21,1,0)</f>
        <v>0</v>
      </c>
      <c r="N189" s="156">
        <f>IF(K189=Organisatie!$D$22,1,0)</f>
        <v>0</v>
      </c>
      <c r="O189" s="156">
        <f>IF(K189=Organisatie!$D$23,1,0)</f>
        <v>0</v>
      </c>
      <c r="P189" s="156">
        <f t="shared" si="53"/>
        <v>0</v>
      </c>
      <c r="Q189" s="157">
        <f t="shared" si="54"/>
        <v>0</v>
      </c>
      <c r="R189" s="152">
        <f t="shared" si="55"/>
        <v>0</v>
      </c>
      <c r="S189" s="127"/>
      <c r="T189" s="153">
        <f t="shared" si="56"/>
        <v>0</v>
      </c>
      <c r="U189" s="154">
        <f t="shared" si="57"/>
        <v>0</v>
      </c>
      <c r="V189" s="155"/>
      <c r="W189" s="50">
        <f t="shared" si="39"/>
        <v>0</v>
      </c>
      <c r="X189" s="50">
        <f t="shared" si="40"/>
        <v>0</v>
      </c>
      <c r="Y189" s="31"/>
      <c r="Z189" s="22"/>
      <c r="AA189" s="37"/>
      <c r="AB189" s="31"/>
      <c r="AC189" s="50">
        <f t="shared" si="41"/>
        <v>0</v>
      </c>
      <c r="AD189" s="50">
        <f t="shared" si="42"/>
        <v>0</v>
      </c>
      <c r="AE189" s="50">
        <f t="shared" si="43"/>
        <v>0</v>
      </c>
      <c r="AF189" s="50">
        <f t="shared" si="44"/>
        <v>0</v>
      </c>
      <c r="AG189" s="50">
        <f t="shared" si="45"/>
        <v>0</v>
      </c>
      <c r="AH189" s="50">
        <f t="shared" si="46"/>
        <v>0</v>
      </c>
      <c r="AI189" s="50">
        <f t="shared" si="47"/>
        <v>0</v>
      </c>
      <c r="AJ189" s="50">
        <f t="shared" si="48"/>
        <v>0</v>
      </c>
      <c r="AK189" s="51">
        <f t="shared" si="49"/>
        <v>0</v>
      </c>
      <c r="AL189" s="37" t="str">
        <f t="shared" si="50"/>
        <v>Er ontbreken nog enkele gegevens!</v>
      </c>
      <c r="AM189" s="11"/>
      <c r="AN189" s="98">
        <f t="shared" si="51"/>
        <v>0</v>
      </c>
      <c r="AV189" s="20">
        <f t="shared" si="52"/>
        <v>0</v>
      </c>
      <c r="AW189" s="11"/>
    </row>
    <row r="190" spans="1:49" ht="15.75" customHeight="1" x14ac:dyDescent="0.2">
      <c r="A190" s="45">
        <f>SUM($AV$12:AV190)</f>
        <v>0</v>
      </c>
      <c r="B190" s="119"/>
      <c r="C190" s="52"/>
      <c r="D190" s="52"/>
      <c r="E190" s="52"/>
      <c r="F190" s="90"/>
      <c r="G190" s="89"/>
      <c r="H190" s="89"/>
      <c r="I190" s="89"/>
      <c r="J190" s="91"/>
      <c r="K190" s="92"/>
      <c r="L190" s="156">
        <f>IF(K190=Organisatie!$E$20,1,0)</f>
        <v>0</v>
      </c>
      <c r="M190" s="156">
        <f>IF(K190=Organisatie!$D$21,1,0)</f>
        <v>0</v>
      </c>
      <c r="N190" s="156">
        <f>IF(K190=Organisatie!$D$22,1,0)</f>
        <v>0</v>
      </c>
      <c r="O190" s="156">
        <f>IF(K190=Organisatie!$D$23,1,0)</f>
        <v>0</v>
      </c>
      <c r="P190" s="156">
        <f t="shared" si="53"/>
        <v>0</v>
      </c>
      <c r="Q190" s="157">
        <f t="shared" si="54"/>
        <v>0</v>
      </c>
      <c r="R190" s="152">
        <f t="shared" si="55"/>
        <v>0</v>
      </c>
      <c r="S190" s="127"/>
      <c r="T190" s="153">
        <f t="shared" si="56"/>
        <v>0</v>
      </c>
      <c r="U190" s="154">
        <f t="shared" si="57"/>
        <v>0</v>
      </c>
      <c r="V190" s="155"/>
      <c r="W190" s="50">
        <f t="shared" si="39"/>
        <v>0</v>
      </c>
      <c r="X190" s="50">
        <f t="shared" si="40"/>
        <v>0</v>
      </c>
      <c r="Y190" s="31"/>
      <c r="Z190" s="22"/>
      <c r="AA190" s="37"/>
      <c r="AB190" s="31"/>
      <c r="AC190" s="50">
        <f t="shared" si="41"/>
        <v>0</v>
      </c>
      <c r="AD190" s="50">
        <f t="shared" si="42"/>
        <v>0</v>
      </c>
      <c r="AE190" s="50">
        <f t="shared" si="43"/>
        <v>0</v>
      </c>
      <c r="AF190" s="50">
        <f t="shared" si="44"/>
        <v>0</v>
      </c>
      <c r="AG190" s="50">
        <f t="shared" si="45"/>
        <v>0</v>
      </c>
      <c r="AH190" s="50">
        <f t="shared" si="46"/>
        <v>0</v>
      </c>
      <c r="AI190" s="50">
        <f t="shared" si="47"/>
        <v>0</v>
      </c>
      <c r="AJ190" s="50">
        <f t="shared" si="48"/>
        <v>0</v>
      </c>
      <c r="AK190" s="51">
        <f t="shared" si="49"/>
        <v>0</v>
      </c>
      <c r="AL190" s="37" t="str">
        <f t="shared" si="50"/>
        <v>Er ontbreken nog enkele gegevens!</v>
      </c>
      <c r="AM190" s="11"/>
      <c r="AN190" s="98">
        <f t="shared" si="51"/>
        <v>0</v>
      </c>
      <c r="AV190" s="20">
        <f t="shared" si="52"/>
        <v>0</v>
      </c>
      <c r="AW190" s="11"/>
    </row>
    <row r="191" spans="1:49" ht="15.75" customHeight="1" x14ac:dyDescent="0.2">
      <c r="A191" s="45">
        <f>SUM($AV$12:AV191)</f>
        <v>0</v>
      </c>
      <c r="B191" s="119"/>
      <c r="C191" s="52"/>
      <c r="D191" s="52"/>
      <c r="E191" s="52"/>
      <c r="F191" s="90"/>
      <c r="G191" s="89"/>
      <c r="H191" s="89"/>
      <c r="I191" s="89"/>
      <c r="J191" s="91"/>
      <c r="K191" s="92"/>
      <c r="L191" s="156">
        <f>IF(K191=Organisatie!$E$20,1,0)</f>
        <v>0</v>
      </c>
      <c r="M191" s="156">
        <f>IF(K191=Organisatie!$D$21,1,0)</f>
        <v>0</v>
      </c>
      <c r="N191" s="156">
        <f>IF(K191=Organisatie!$D$22,1,0)</f>
        <v>0</v>
      </c>
      <c r="O191" s="156">
        <f>IF(K191=Organisatie!$D$23,1,0)</f>
        <v>0</v>
      </c>
      <c r="P191" s="156">
        <f t="shared" si="53"/>
        <v>0</v>
      </c>
      <c r="Q191" s="157">
        <f t="shared" si="54"/>
        <v>0</v>
      </c>
      <c r="R191" s="152">
        <f t="shared" si="55"/>
        <v>0</v>
      </c>
      <c r="S191" s="127"/>
      <c r="T191" s="153">
        <f t="shared" si="56"/>
        <v>0</v>
      </c>
      <c r="U191" s="154">
        <f t="shared" si="57"/>
        <v>0</v>
      </c>
      <c r="V191" s="155"/>
      <c r="W191" s="50">
        <f t="shared" si="39"/>
        <v>0</v>
      </c>
      <c r="X191" s="50">
        <f t="shared" si="40"/>
        <v>0</v>
      </c>
      <c r="Y191" s="31"/>
      <c r="Z191" s="22"/>
      <c r="AA191" s="37"/>
      <c r="AB191" s="31"/>
      <c r="AC191" s="50">
        <f t="shared" si="41"/>
        <v>0</v>
      </c>
      <c r="AD191" s="50">
        <f t="shared" si="42"/>
        <v>0</v>
      </c>
      <c r="AE191" s="50">
        <f t="shared" si="43"/>
        <v>0</v>
      </c>
      <c r="AF191" s="50">
        <f t="shared" si="44"/>
        <v>0</v>
      </c>
      <c r="AG191" s="50">
        <f t="shared" si="45"/>
        <v>0</v>
      </c>
      <c r="AH191" s="50">
        <f t="shared" si="46"/>
        <v>0</v>
      </c>
      <c r="AI191" s="50">
        <f t="shared" si="47"/>
        <v>0</v>
      </c>
      <c r="AJ191" s="50">
        <f t="shared" si="48"/>
        <v>0</v>
      </c>
      <c r="AK191" s="51">
        <f t="shared" si="49"/>
        <v>0</v>
      </c>
      <c r="AL191" s="37" t="str">
        <f t="shared" si="50"/>
        <v>Er ontbreken nog enkele gegevens!</v>
      </c>
      <c r="AM191" s="11"/>
      <c r="AN191" s="98">
        <f t="shared" si="51"/>
        <v>0</v>
      </c>
      <c r="AV191" s="20">
        <f t="shared" si="52"/>
        <v>0</v>
      </c>
      <c r="AW191" s="11"/>
    </row>
    <row r="192" spans="1:49" ht="15.75" customHeight="1" x14ac:dyDescent="0.2">
      <c r="A192" s="45">
        <f>SUM($AV$12:AV192)</f>
        <v>0</v>
      </c>
      <c r="B192" s="119"/>
      <c r="C192" s="52"/>
      <c r="D192" s="52"/>
      <c r="E192" s="52"/>
      <c r="F192" s="90"/>
      <c r="G192" s="89"/>
      <c r="H192" s="89"/>
      <c r="I192" s="89"/>
      <c r="J192" s="91"/>
      <c r="K192" s="92"/>
      <c r="L192" s="156">
        <f>IF(K192=Organisatie!$E$20,1,0)</f>
        <v>0</v>
      </c>
      <c r="M192" s="156">
        <f>IF(K192=Organisatie!$D$21,1,0)</f>
        <v>0</v>
      </c>
      <c r="N192" s="156">
        <f>IF(K192=Organisatie!$D$22,1,0)</f>
        <v>0</v>
      </c>
      <c r="O192" s="156">
        <f>IF(K192=Organisatie!$D$23,1,0)</f>
        <v>0</v>
      </c>
      <c r="P192" s="156">
        <f t="shared" si="53"/>
        <v>0</v>
      </c>
      <c r="Q192" s="157">
        <f t="shared" si="54"/>
        <v>0</v>
      </c>
      <c r="R192" s="152">
        <f t="shared" si="55"/>
        <v>0</v>
      </c>
      <c r="S192" s="127"/>
      <c r="T192" s="153">
        <f t="shared" si="56"/>
        <v>0</v>
      </c>
      <c r="U192" s="154">
        <f t="shared" si="57"/>
        <v>0</v>
      </c>
      <c r="V192" s="155"/>
      <c r="W192" s="50">
        <f t="shared" si="39"/>
        <v>0</v>
      </c>
      <c r="X192" s="50">
        <f t="shared" si="40"/>
        <v>0</v>
      </c>
      <c r="Y192" s="31"/>
      <c r="Z192" s="22"/>
      <c r="AA192" s="37"/>
      <c r="AB192" s="31"/>
      <c r="AC192" s="50">
        <f t="shared" si="41"/>
        <v>0</v>
      </c>
      <c r="AD192" s="50">
        <f t="shared" si="42"/>
        <v>0</v>
      </c>
      <c r="AE192" s="50">
        <f t="shared" si="43"/>
        <v>0</v>
      </c>
      <c r="AF192" s="50">
        <f t="shared" si="44"/>
        <v>0</v>
      </c>
      <c r="AG192" s="50">
        <f t="shared" si="45"/>
        <v>0</v>
      </c>
      <c r="AH192" s="50">
        <f t="shared" si="46"/>
        <v>0</v>
      </c>
      <c r="AI192" s="50">
        <f t="shared" si="47"/>
        <v>0</v>
      </c>
      <c r="AJ192" s="50">
        <f t="shared" si="48"/>
        <v>0</v>
      </c>
      <c r="AK192" s="51">
        <f t="shared" si="49"/>
        <v>0</v>
      </c>
      <c r="AL192" s="37" t="str">
        <f t="shared" si="50"/>
        <v>Er ontbreken nog enkele gegevens!</v>
      </c>
      <c r="AM192" s="11"/>
      <c r="AN192" s="98">
        <f t="shared" si="51"/>
        <v>0</v>
      </c>
      <c r="AV192" s="20">
        <f t="shared" si="52"/>
        <v>0</v>
      </c>
      <c r="AW192" s="11"/>
    </row>
    <row r="193" spans="1:49" ht="15.75" customHeight="1" x14ac:dyDescent="0.2">
      <c r="A193" s="45">
        <f>SUM($AV$12:AV193)</f>
        <v>0</v>
      </c>
      <c r="B193" s="119"/>
      <c r="C193" s="52"/>
      <c r="D193" s="52"/>
      <c r="E193" s="52"/>
      <c r="F193" s="90"/>
      <c r="G193" s="89"/>
      <c r="H193" s="89"/>
      <c r="I193" s="89"/>
      <c r="J193" s="91"/>
      <c r="K193" s="92"/>
      <c r="L193" s="156">
        <f>IF(K193=Organisatie!$E$20,1,0)</f>
        <v>0</v>
      </c>
      <c r="M193" s="156">
        <f>IF(K193=Organisatie!$D$21,1,0)</f>
        <v>0</v>
      </c>
      <c r="N193" s="156">
        <f>IF(K193=Organisatie!$D$22,1,0)</f>
        <v>0</v>
      </c>
      <c r="O193" s="156">
        <f>IF(K193=Organisatie!$D$23,1,0)</f>
        <v>0</v>
      </c>
      <c r="P193" s="156">
        <f t="shared" si="53"/>
        <v>0</v>
      </c>
      <c r="Q193" s="157">
        <f t="shared" si="54"/>
        <v>0</v>
      </c>
      <c r="R193" s="152">
        <f t="shared" si="55"/>
        <v>0</v>
      </c>
      <c r="S193" s="127"/>
      <c r="T193" s="153">
        <f t="shared" si="56"/>
        <v>0</v>
      </c>
      <c r="U193" s="154">
        <f t="shared" si="57"/>
        <v>0</v>
      </c>
      <c r="V193" s="155"/>
      <c r="W193" s="50">
        <f t="shared" si="39"/>
        <v>0</v>
      </c>
      <c r="X193" s="50">
        <f t="shared" si="40"/>
        <v>0</v>
      </c>
      <c r="Y193" s="31"/>
      <c r="Z193" s="22"/>
      <c r="AA193" s="37"/>
      <c r="AB193" s="31"/>
      <c r="AC193" s="50">
        <f t="shared" si="41"/>
        <v>0</v>
      </c>
      <c r="AD193" s="50">
        <f t="shared" si="42"/>
        <v>0</v>
      </c>
      <c r="AE193" s="50">
        <f t="shared" si="43"/>
        <v>0</v>
      </c>
      <c r="AF193" s="50">
        <f t="shared" si="44"/>
        <v>0</v>
      </c>
      <c r="AG193" s="50">
        <f t="shared" si="45"/>
        <v>0</v>
      </c>
      <c r="AH193" s="50">
        <f t="shared" si="46"/>
        <v>0</v>
      </c>
      <c r="AI193" s="50">
        <f t="shared" si="47"/>
        <v>0</v>
      </c>
      <c r="AJ193" s="50">
        <f t="shared" si="48"/>
        <v>0</v>
      </c>
      <c r="AK193" s="51">
        <f t="shared" si="49"/>
        <v>0</v>
      </c>
      <c r="AL193" s="37" t="str">
        <f t="shared" si="50"/>
        <v>Er ontbreken nog enkele gegevens!</v>
      </c>
      <c r="AM193" s="11"/>
      <c r="AN193" s="98">
        <f t="shared" si="51"/>
        <v>0</v>
      </c>
      <c r="AV193" s="20">
        <f t="shared" si="52"/>
        <v>0</v>
      </c>
      <c r="AW193" s="11"/>
    </row>
    <row r="194" spans="1:49" ht="15.75" customHeight="1" x14ac:dyDescent="0.2">
      <c r="A194" s="45">
        <f>SUM($AV$12:AV194)</f>
        <v>0</v>
      </c>
      <c r="B194" s="119"/>
      <c r="C194" s="52"/>
      <c r="D194" s="52"/>
      <c r="E194" s="52"/>
      <c r="F194" s="90"/>
      <c r="G194" s="89"/>
      <c r="H194" s="89"/>
      <c r="I194" s="89"/>
      <c r="J194" s="91"/>
      <c r="K194" s="92"/>
      <c r="L194" s="156">
        <f>IF(K194=Organisatie!$E$20,1,0)</f>
        <v>0</v>
      </c>
      <c r="M194" s="156">
        <f>IF(K194=Organisatie!$D$21,1,0)</f>
        <v>0</v>
      </c>
      <c r="N194" s="156">
        <f>IF(K194=Organisatie!$D$22,1,0)</f>
        <v>0</v>
      </c>
      <c r="O194" s="156">
        <f>IF(K194=Organisatie!$D$23,1,0)</f>
        <v>0</v>
      </c>
      <c r="P194" s="156">
        <f t="shared" si="53"/>
        <v>0</v>
      </c>
      <c r="Q194" s="157">
        <f t="shared" si="54"/>
        <v>0</v>
      </c>
      <c r="R194" s="152">
        <f t="shared" si="55"/>
        <v>0</v>
      </c>
      <c r="S194" s="127"/>
      <c r="T194" s="153">
        <f t="shared" si="56"/>
        <v>0</v>
      </c>
      <c r="U194" s="154">
        <f t="shared" si="57"/>
        <v>0</v>
      </c>
      <c r="V194" s="155"/>
      <c r="W194" s="50">
        <f t="shared" si="39"/>
        <v>0</v>
      </c>
      <c r="X194" s="50">
        <f t="shared" si="40"/>
        <v>0</v>
      </c>
      <c r="Y194" s="31"/>
      <c r="Z194" s="22"/>
      <c r="AA194" s="37"/>
      <c r="AB194" s="31"/>
      <c r="AC194" s="50">
        <f t="shared" si="41"/>
        <v>0</v>
      </c>
      <c r="AD194" s="50">
        <f t="shared" si="42"/>
        <v>0</v>
      </c>
      <c r="AE194" s="50">
        <f t="shared" si="43"/>
        <v>0</v>
      </c>
      <c r="AF194" s="50">
        <f t="shared" si="44"/>
        <v>0</v>
      </c>
      <c r="AG194" s="50">
        <f t="shared" si="45"/>
        <v>0</v>
      </c>
      <c r="AH194" s="50">
        <f t="shared" si="46"/>
        <v>0</v>
      </c>
      <c r="AI194" s="50">
        <f t="shared" si="47"/>
        <v>0</v>
      </c>
      <c r="AJ194" s="50">
        <f t="shared" si="48"/>
        <v>0</v>
      </c>
      <c r="AK194" s="51">
        <f t="shared" si="49"/>
        <v>0</v>
      </c>
      <c r="AL194" s="37" t="str">
        <f t="shared" si="50"/>
        <v>Er ontbreken nog enkele gegevens!</v>
      </c>
      <c r="AM194" s="11"/>
      <c r="AN194" s="98">
        <f t="shared" si="51"/>
        <v>0</v>
      </c>
      <c r="AV194" s="20">
        <f t="shared" si="52"/>
        <v>0</v>
      </c>
      <c r="AW194" s="11"/>
    </row>
    <row r="195" spans="1:49" ht="15.75" customHeight="1" x14ac:dyDescent="0.2">
      <c r="A195" s="45">
        <f>SUM($AV$12:AV195)</f>
        <v>0</v>
      </c>
      <c r="B195" s="119"/>
      <c r="C195" s="52"/>
      <c r="D195" s="52"/>
      <c r="E195" s="52"/>
      <c r="F195" s="90"/>
      <c r="G195" s="89"/>
      <c r="H195" s="89"/>
      <c r="I195" s="89"/>
      <c r="J195" s="91"/>
      <c r="K195" s="92"/>
      <c r="L195" s="156">
        <f>IF(K195=Organisatie!$E$20,1,0)</f>
        <v>0</v>
      </c>
      <c r="M195" s="156">
        <f>IF(K195=Organisatie!$D$21,1,0)</f>
        <v>0</v>
      </c>
      <c r="N195" s="156">
        <f>IF(K195=Organisatie!$D$22,1,0)</f>
        <v>0</v>
      </c>
      <c r="O195" s="156">
        <f>IF(K195=Organisatie!$D$23,1,0)</f>
        <v>0</v>
      </c>
      <c r="P195" s="156">
        <f t="shared" si="53"/>
        <v>0</v>
      </c>
      <c r="Q195" s="157">
        <f t="shared" si="54"/>
        <v>0</v>
      </c>
      <c r="R195" s="152">
        <f t="shared" si="55"/>
        <v>0</v>
      </c>
      <c r="S195" s="127"/>
      <c r="T195" s="153">
        <f t="shared" si="56"/>
        <v>0</v>
      </c>
      <c r="U195" s="154">
        <f t="shared" si="57"/>
        <v>0</v>
      </c>
      <c r="V195" s="155"/>
      <c r="W195" s="50">
        <f t="shared" si="39"/>
        <v>0</v>
      </c>
      <c r="X195" s="50">
        <f t="shared" si="40"/>
        <v>0</v>
      </c>
      <c r="Y195" s="31"/>
      <c r="Z195" s="22"/>
      <c r="AA195" s="37"/>
      <c r="AB195" s="31"/>
      <c r="AC195" s="50">
        <f t="shared" si="41"/>
        <v>0</v>
      </c>
      <c r="AD195" s="50">
        <f t="shared" si="42"/>
        <v>0</v>
      </c>
      <c r="AE195" s="50">
        <f t="shared" si="43"/>
        <v>0</v>
      </c>
      <c r="AF195" s="50">
        <f t="shared" si="44"/>
        <v>0</v>
      </c>
      <c r="AG195" s="50">
        <f t="shared" si="45"/>
        <v>0</v>
      </c>
      <c r="AH195" s="50">
        <f t="shared" si="46"/>
        <v>0</v>
      </c>
      <c r="AI195" s="50">
        <f t="shared" si="47"/>
        <v>0</v>
      </c>
      <c r="AJ195" s="50">
        <f t="shared" si="48"/>
        <v>0</v>
      </c>
      <c r="AK195" s="51">
        <f t="shared" si="49"/>
        <v>0</v>
      </c>
      <c r="AL195" s="37" t="str">
        <f t="shared" si="50"/>
        <v>Er ontbreken nog enkele gegevens!</v>
      </c>
      <c r="AM195" s="11"/>
      <c r="AN195" s="98">
        <f t="shared" si="51"/>
        <v>0</v>
      </c>
      <c r="AV195" s="20">
        <f t="shared" si="52"/>
        <v>0</v>
      </c>
      <c r="AW195" s="11"/>
    </row>
    <row r="196" spans="1:49" ht="15.75" customHeight="1" x14ac:dyDescent="0.2">
      <c r="A196" s="45">
        <f>SUM($AV$12:AV196)</f>
        <v>0</v>
      </c>
      <c r="B196" s="119"/>
      <c r="C196" s="52"/>
      <c r="D196" s="52"/>
      <c r="E196" s="52"/>
      <c r="F196" s="90"/>
      <c r="G196" s="89"/>
      <c r="H196" s="89"/>
      <c r="I196" s="89"/>
      <c r="J196" s="91"/>
      <c r="K196" s="92"/>
      <c r="L196" s="156">
        <f>IF(K196=Organisatie!$E$20,1,0)</f>
        <v>0</v>
      </c>
      <c r="M196" s="156">
        <f>IF(K196=Organisatie!$D$21,1,0)</f>
        <v>0</v>
      </c>
      <c r="N196" s="156">
        <f>IF(K196=Organisatie!$D$22,1,0)</f>
        <v>0</v>
      </c>
      <c r="O196" s="156">
        <f>IF(K196=Organisatie!$D$23,1,0)</f>
        <v>0</v>
      </c>
      <c r="P196" s="156">
        <f t="shared" si="53"/>
        <v>0</v>
      </c>
      <c r="Q196" s="157">
        <f t="shared" si="54"/>
        <v>0</v>
      </c>
      <c r="R196" s="152">
        <f t="shared" si="55"/>
        <v>0</v>
      </c>
      <c r="S196" s="127"/>
      <c r="T196" s="153">
        <f t="shared" si="56"/>
        <v>0</v>
      </c>
      <c r="U196" s="154">
        <f t="shared" si="57"/>
        <v>0</v>
      </c>
      <c r="V196" s="155"/>
      <c r="W196" s="50">
        <f t="shared" si="39"/>
        <v>0</v>
      </c>
      <c r="X196" s="50">
        <f t="shared" si="40"/>
        <v>0</v>
      </c>
      <c r="Y196" s="31"/>
      <c r="Z196" s="22"/>
      <c r="AA196" s="37"/>
      <c r="AB196" s="31"/>
      <c r="AC196" s="50">
        <f t="shared" si="41"/>
        <v>0</v>
      </c>
      <c r="AD196" s="50">
        <f t="shared" si="42"/>
        <v>0</v>
      </c>
      <c r="AE196" s="50">
        <f t="shared" si="43"/>
        <v>0</v>
      </c>
      <c r="AF196" s="50">
        <f t="shared" si="44"/>
        <v>0</v>
      </c>
      <c r="AG196" s="50">
        <f t="shared" si="45"/>
        <v>0</v>
      </c>
      <c r="AH196" s="50">
        <f t="shared" si="46"/>
        <v>0</v>
      </c>
      <c r="AI196" s="50">
        <f t="shared" si="47"/>
        <v>0</v>
      </c>
      <c r="AJ196" s="50">
        <f t="shared" si="48"/>
        <v>0</v>
      </c>
      <c r="AK196" s="51">
        <f t="shared" si="49"/>
        <v>0</v>
      </c>
      <c r="AL196" s="37" t="str">
        <f t="shared" si="50"/>
        <v>Er ontbreken nog enkele gegevens!</v>
      </c>
      <c r="AM196" s="11"/>
      <c r="AN196" s="98">
        <f t="shared" si="51"/>
        <v>0</v>
      </c>
      <c r="AV196" s="20">
        <f t="shared" si="52"/>
        <v>0</v>
      </c>
      <c r="AW196" s="11"/>
    </row>
    <row r="197" spans="1:49" ht="15.75" customHeight="1" x14ac:dyDescent="0.2">
      <c r="A197" s="45">
        <f>SUM($AV$12:AV197)</f>
        <v>0</v>
      </c>
      <c r="B197" s="119"/>
      <c r="C197" s="52"/>
      <c r="D197" s="52"/>
      <c r="E197" s="52"/>
      <c r="F197" s="90"/>
      <c r="G197" s="89"/>
      <c r="H197" s="89"/>
      <c r="I197" s="89"/>
      <c r="J197" s="91"/>
      <c r="K197" s="92"/>
      <c r="L197" s="156">
        <f>IF(K197=Organisatie!$E$20,1,0)</f>
        <v>0</v>
      </c>
      <c r="M197" s="156">
        <f>IF(K197=Organisatie!$D$21,1,0)</f>
        <v>0</v>
      </c>
      <c r="N197" s="156">
        <f>IF(K197=Organisatie!$D$22,1,0)</f>
        <v>0</v>
      </c>
      <c r="O197" s="156">
        <f>IF(K197=Organisatie!$D$23,1,0)</f>
        <v>0</v>
      </c>
      <c r="P197" s="156">
        <f t="shared" si="53"/>
        <v>0</v>
      </c>
      <c r="Q197" s="157">
        <f t="shared" si="54"/>
        <v>0</v>
      </c>
      <c r="R197" s="152">
        <f t="shared" si="55"/>
        <v>0</v>
      </c>
      <c r="S197" s="127"/>
      <c r="T197" s="153">
        <f t="shared" si="56"/>
        <v>0</v>
      </c>
      <c r="U197" s="154">
        <f t="shared" si="57"/>
        <v>0</v>
      </c>
      <c r="V197" s="155"/>
      <c r="W197" s="50">
        <f t="shared" si="39"/>
        <v>0</v>
      </c>
      <c r="X197" s="50">
        <f t="shared" si="40"/>
        <v>0</v>
      </c>
      <c r="Y197" s="31"/>
      <c r="Z197" s="22"/>
      <c r="AA197" s="37"/>
      <c r="AB197" s="31"/>
      <c r="AC197" s="50">
        <f t="shared" si="41"/>
        <v>0</v>
      </c>
      <c r="AD197" s="50">
        <f t="shared" si="42"/>
        <v>0</v>
      </c>
      <c r="AE197" s="50">
        <f t="shared" si="43"/>
        <v>0</v>
      </c>
      <c r="AF197" s="50">
        <f t="shared" si="44"/>
        <v>0</v>
      </c>
      <c r="AG197" s="50">
        <f t="shared" si="45"/>
        <v>0</v>
      </c>
      <c r="AH197" s="50">
        <f t="shared" si="46"/>
        <v>0</v>
      </c>
      <c r="AI197" s="50">
        <f t="shared" si="47"/>
        <v>0</v>
      </c>
      <c r="AJ197" s="50">
        <f t="shared" si="48"/>
        <v>0</v>
      </c>
      <c r="AK197" s="51">
        <f t="shared" si="49"/>
        <v>0</v>
      </c>
      <c r="AL197" s="37" t="str">
        <f t="shared" si="50"/>
        <v>Er ontbreken nog enkele gegevens!</v>
      </c>
      <c r="AM197" s="11"/>
      <c r="AN197" s="98">
        <f t="shared" si="51"/>
        <v>0</v>
      </c>
      <c r="AV197" s="20">
        <f t="shared" si="52"/>
        <v>0</v>
      </c>
      <c r="AW197" s="11"/>
    </row>
    <row r="198" spans="1:49" ht="15.75" customHeight="1" x14ac:dyDescent="0.2">
      <c r="A198" s="45">
        <f>SUM($AV$12:AV198)</f>
        <v>0</v>
      </c>
      <c r="B198" s="119"/>
      <c r="C198" s="52"/>
      <c r="D198" s="52"/>
      <c r="E198" s="52"/>
      <c r="F198" s="90"/>
      <c r="G198" s="89"/>
      <c r="H198" s="89"/>
      <c r="I198" s="89"/>
      <c r="J198" s="91"/>
      <c r="K198" s="92"/>
      <c r="L198" s="156">
        <f>IF(K198=Organisatie!$E$20,1,0)</f>
        <v>0</v>
      </c>
      <c r="M198" s="156">
        <f>IF(K198=Organisatie!$D$21,1,0)</f>
        <v>0</v>
      </c>
      <c r="N198" s="156">
        <f>IF(K198=Organisatie!$D$22,1,0)</f>
        <v>0</v>
      </c>
      <c r="O198" s="156">
        <f>IF(K198=Organisatie!$D$23,1,0)</f>
        <v>0</v>
      </c>
      <c r="P198" s="156">
        <f t="shared" si="53"/>
        <v>0</v>
      </c>
      <c r="Q198" s="157">
        <f t="shared" si="54"/>
        <v>0</v>
      </c>
      <c r="R198" s="152">
        <f t="shared" si="55"/>
        <v>0</v>
      </c>
      <c r="S198" s="127"/>
      <c r="T198" s="153">
        <f t="shared" si="56"/>
        <v>0</v>
      </c>
      <c r="U198" s="154">
        <f t="shared" si="57"/>
        <v>0</v>
      </c>
      <c r="V198" s="155"/>
      <c r="W198" s="50">
        <f t="shared" si="39"/>
        <v>0</v>
      </c>
      <c r="X198" s="50">
        <f t="shared" si="40"/>
        <v>0</v>
      </c>
      <c r="Y198" s="31"/>
      <c r="Z198" s="22"/>
      <c r="AA198" s="37"/>
      <c r="AB198" s="31"/>
      <c r="AC198" s="50">
        <f t="shared" si="41"/>
        <v>0</v>
      </c>
      <c r="AD198" s="50">
        <f t="shared" si="42"/>
        <v>0</v>
      </c>
      <c r="AE198" s="50">
        <f t="shared" si="43"/>
        <v>0</v>
      </c>
      <c r="AF198" s="50">
        <f t="shared" si="44"/>
        <v>0</v>
      </c>
      <c r="AG198" s="50">
        <f t="shared" si="45"/>
        <v>0</v>
      </c>
      <c r="AH198" s="50">
        <f t="shared" si="46"/>
        <v>0</v>
      </c>
      <c r="AI198" s="50">
        <f t="shared" si="47"/>
        <v>0</v>
      </c>
      <c r="AJ198" s="50">
        <f t="shared" si="48"/>
        <v>0</v>
      </c>
      <c r="AK198" s="51">
        <f t="shared" si="49"/>
        <v>0</v>
      </c>
      <c r="AL198" s="37" t="str">
        <f t="shared" si="50"/>
        <v>Er ontbreken nog enkele gegevens!</v>
      </c>
      <c r="AM198" s="11"/>
      <c r="AN198" s="98">
        <f t="shared" si="51"/>
        <v>0</v>
      </c>
      <c r="AV198" s="20">
        <f t="shared" si="52"/>
        <v>0</v>
      </c>
      <c r="AW198" s="11"/>
    </row>
    <row r="199" spans="1:49" ht="15.75" customHeight="1" x14ac:dyDescent="0.2">
      <c r="A199" s="45">
        <f>SUM($AV$12:AV199)</f>
        <v>0</v>
      </c>
      <c r="B199" s="119"/>
      <c r="C199" s="52"/>
      <c r="D199" s="52"/>
      <c r="E199" s="52"/>
      <c r="F199" s="90"/>
      <c r="G199" s="89"/>
      <c r="H199" s="89"/>
      <c r="I199" s="89"/>
      <c r="J199" s="91"/>
      <c r="K199" s="92"/>
      <c r="L199" s="156">
        <f>IF(K199=Organisatie!$E$20,1,0)</f>
        <v>0</v>
      </c>
      <c r="M199" s="156">
        <f>IF(K199=Organisatie!$D$21,1,0)</f>
        <v>0</v>
      </c>
      <c r="N199" s="156">
        <f>IF(K199=Organisatie!$D$22,1,0)</f>
        <v>0</v>
      </c>
      <c r="O199" s="156">
        <f>IF(K199=Organisatie!$D$23,1,0)</f>
        <v>0</v>
      </c>
      <c r="P199" s="156">
        <f t="shared" si="53"/>
        <v>0</v>
      </c>
      <c r="Q199" s="157">
        <f t="shared" si="54"/>
        <v>0</v>
      </c>
      <c r="R199" s="152">
        <f t="shared" si="55"/>
        <v>0</v>
      </c>
      <c r="S199" s="127"/>
      <c r="T199" s="153">
        <f t="shared" si="56"/>
        <v>0</v>
      </c>
      <c r="U199" s="154">
        <f t="shared" si="57"/>
        <v>0</v>
      </c>
      <c r="V199" s="155"/>
      <c r="W199" s="50">
        <f t="shared" si="39"/>
        <v>0</v>
      </c>
      <c r="X199" s="50">
        <f t="shared" si="40"/>
        <v>0</v>
      </c>
      <c r="Y199" s="31"/>
      <c r="Z199" s="22"/>
      <c r="AA199" s="37"/>
      <c r="AB199" s="31"/>
      <c r="AC199" s="50">
        <f t="shared" si="41"/>
        <v>0</v>
      </c>
      <c r="AD199" s="50">
        <f t="shared" si="42"/>
        <v>0</v>
      </c>
      <c r="AE199" s="50">
        <f t="shared" si="43"/>
        <v>0</v>
      </c>
      <c r="AF199" s="50">
        <f t="shared" si="44"/>
        <v>0</v>
      </c>
      <c r="AG199" s="50">
        <f t="shared" si="45"/>
        <v>0</v>
      </c>
      <c r="AH199" s="50">
        <f t="shared" si="46"/>
        <v>0</v>
      </c>
      <c r="AI199" s="50">
        <f t="shared" si="47"/>
        <v>0</v>
      </c>
      <c r="AJ199" s="50">
        <f t="shared" si="48"/>
        <v>0</v>
      </c>
      <c r="AK199" s="51">
        <f t="shared" si="49"/>
        <v>0</v>
      </c>
      <c r="AL199" s="37" t="str">
        <f t="shared" si="50"/>
        <v>Er ontbreken nog enkele gegevens!</v>
      </c>
      <c r="AM199" s="11"/>
      <c r="AN199" s="98">
        <f t="shared" si="51"/>
        <v>0</v>
      </c>
      <c r="AV199" s="20">
        <f t="shared" si="52"/>
        <v>0</v>
      </c>
      <c r="AW199" s="11"/>
    </row>
    <row r="200" spans="1:49" ht="15.75" customHeight="1" x14ac:dyDescent="0.2">
      <c r="A200" s="45">
        <f>SUM($AV$12:AV200)</f>
        <v>0</v>
      </c>
      <c r="B200" s="119"/>
      <c r="C200" s="52"/>
      <c r="D200" s="52"/>
      <c r="E200" s="52"/>
      <c r="F200" s="90"/>
      <c r="G200" s="89"/>
      <c r="H200" s="89"/>
      <c r="I200" s="89"/>
      <c r="J200" s="91"/>
      <c r="K200" s="92"/>
      <c r="L200" s="156">
        <f>IF(K200=Organisatie!$E$20,1,0)</f>
        <v>0</v>
      </c>
      <c r="M200" s="156">
        <f>IF(K200=Organisatie!$D$21,1,0)</f>
        <v>0</v>
      </c>
      <c r="N200" s="156">
        <f>IF(K200=Organisatie!$D$22,1,0)</f>
        <v>0</v>
      </c>
      <c r="O200" s="156">
        <f>IF(K200=Organisatie!$D$23,1,0)</f>
        <v>0</v>
      </c>
      <c r="P200" s="156">
        <f t="shared" si="53"/>
        <v>0</v>
      </c>
      <c r="Q200" s="157">
        <f t="shared" si="54"/>
        <v>0</v>
      </c>
      <c r="R200" s="152">
        <f t="shared" si="55"/>
        <v>0</v>
      </c>
      <c r="S200" s="127"/>
      <c r="T200" s="153">
        <f t="shared" si="56"/>
        <v>0</v>
      </c>
      <c r="U200" s="154">
        <f t="shared" si="57"/>
        <v>0</v>
      </c>
      <c r="V200" s="155"/>
      <c r="W200" s="50">
        <f t="shared" si="39"/>
        <v>0</v>
      </c>
      <c r="X200" s="50">
        <f t="shared" si="40"/>
        <v>0</v>
      </c>
      <c r="Y200" s="31"/>
      <c r="Z200" s="22"/>
      <c r="AA200" s="37"/>
      <c r="AB200" s="31"/>
      <c r="AC200" s="50">
        <f t="shared" si="41"/>
        <v>0</v>
      </c>
      <c r="AD200" s="50">
        <f t="shared" si="42"/>
        <v>0</v>
      </c>
      <c r="AE200" s="50">
        <f t="shared" si="43"/>
        <v>0</v>
      </c>
      <c r="AF200" s="50">
        <f t="shared" si="44"/>
        <v>0</v>
      </c>
      <c r="AG200" s="50">
        <f t="shared" si="45"/>
        <v>0</v>
      </c>
      <c r="AH200" s="50">
        <f t="shared" si="46"/>
        <v>0</v>
      </c>
      <c r="AI200" s="50">
        <f t="shared" si="47"/>
        <v>0</v>
      </c>
      <c r="AJ200" s="50">
        <f t="shared" si="48"/>
        <v>0</v>
      </c>
      <c r="AK200" s="51">
        <f t="shared" si="49"/>
        <v>0</v>
      </c>
      <c r="AL200" s="37" t="str">
        <f t="shared" si="50"/>
        <v>Er ontbreken nog enkele gegevens!</v>
      </c>
      <c r="AM200" s="11"/>
      <c r="AN200" s="98">
        <f t="shared" si="51"/>
        <v>0</v>
      </c>
      <c r="AV200" s="20">
        <f t="shared" si="52"/>
        <v>0</v>
      </c>
      <c r="AW200" s="11"/>
    </row>
    <row r="201" spans="1:49" ht="15.75" customHeight="1" x14ac:dyDescent="0.2">
      <c r="A201" s="45">
        <f>SUM($AV$12:AV201)</f>
        <v>0</v>
      </c>
      <c r="B201" s="119"/>
      <c r="C201" s="52"/>
      <c r="D201" s="52"/>
      <c r="E201" s="52"/>
      <c r="F201" s="90"/>
      <c r="G201" s="89"/>
      <c r="H201" s="89"/>
      <c r="I201" s="89"/>
      <c r="J201" s="91"/>
      <c r="K201" s="92"/>
      <c r="L201" s="156">
        <f>IF(K201=Organisatie!$E$20,1,0)</f>
        <v>0</v>
      </c>
      <c r="M201" s="156">
        <f>IF(K201=Organisatie!$D$21,1,0)</f>
        <v>0</v>
      </c>
      <c r="N201" s="156">
        <f>IF(K201=Organisatie!$D$22,1,0)</f>
        <v>0</v>
      </c>
      <c r="O201" s="156">
        <f>IF(K201=Organisatie!$D$23,1,0)</f>
        <v>0</v>
      </c>
      <c r="P201" s="156">
        <f t="shared" si="53"/>
        <v>0</v>
      </c>
      <c r="Q201" s="157">
        <f t="shared" si="54"/>
        <v>0</v>
      </c>
      <c r="R201" s="152">
        <f t="shared" si="55"/>
        <v>0</v>
      </c>
      <c r="S201" s="127"/>
      <c r="T201" s="153">
        <f t="shared" si="56"/>
        <v>0</v>
      </c>
      <c r="U201" s="154">
        <f t="shared" si="57"/>
        <v>0</v>
      </c>
      <c r="V201" s="155"/>
      <c r="W201" s="50">
        <f t="shared" si="39"/>
        <v>0</v>
      </c>
      <c r="X201" s="50">
        <f t="shared" si="40"/>
        <v>0</v>
      </c>
      <c r="Y201" s="31"/>
      <c r="Z201" s="22"/>
      <c r="AA201" s="37"/>
      <c r="AB201" s="31"/>
      <c r="AC201" s="50">
        <f t="shared" si="41"/>
        <v>0</v>
      </c>
      <c r="AD201" s="50">
        <f t="shared" si="42"/>
        <v>0</v>
      </c>
      <c r="AE201" s="50">
        <f t="shared" si="43"/>
        <v>0</v>
      </c>
      <c r="AF201" s="50">
        <f t="shared" si="44"/>
        <v>0</v>
      </c>
      <c r="AG201" s="50">
        <f t="shared" si="45"/>
        <v>0</v>
      </c>
      <c r="AH201" s="50">
        <f t="shared" si="46"/>
        <v>0</v>
      </c>
      <c r="AI201" s="50">
        <f t="shared" si="47"/>
        <v>0</v>
      </c>
      <c r="AJ201" s="50">
        <f t="shared" si="48"/>
        <v>0</v>
      </c>
      <c r="AK201" s="51">
        <f t="shared" si="49"/>
        <v>0</v>
      </c>
      <c r="AL201" s="37" t="str">
        <f t="shared" si="50"/>
        <v>Er ontbreken nog enkele gegevens!</v>
      </c>
      <c r="AM201" s="11"/>
      <c r="AN201" s="98">
        <f t="shared" si="51"/>
        <v>0</v>
      </c>
      <c r="AV201" s="20">
        <f t="shared" si="52"/>
        <v>0</v>
      </c>
      <c r="AW201" s="11"/>
    </row>
    <row r="202" spans="1:49" ht="15.75" customHeight="1" x14ac:dyDescent="0.2">
      <c r="A202" s="45">
        <f>SUM($AV$12:AV202)</f>
        <v>0</v>
      </c>
      <c r="B202" s="119"/>
      <c r="C202" s="52"/>
      <c r="D202" s="52"/>
      <c r="E202" s="52"/>
      <c r="F202" s="90"/>
      <c r="G202" s="89"/>
      <c r="H202" s="89"/>
      <c r="I202" s="89"/>
      <c r="J202" s="91"/>
      <c r="K202" s="92"/>
      <c r="L202" s="156">
        <f>IF(K202=Organisatie!$E$20,1,0)</f>
        <v>0</v>
      </c>
      <c r="M202" s="156">
        <f>IF(K202=Organisatie!$D$21,1,0)</f>
        <v>0</v>
      </c>
      <c r="N202" s="156">
        <f>IF(K202=Organisatie!$D$22,1,0)</f>
        <v>0</v>
      </c>
      <c r="O202" s="156">
        <f>IF(K202=Organisatie!$D$23,1,0)</f>
        <v>0</v>
      </c>
      <c r="P202" s="156">
        <f t="shared" si="53"/>
        <v>0</v>
      </c>
      <c r="Q202" s="157">
        <f t="shared" si="54"/>
        <v>0</v>
      </c>
      <c r="R202" s="152">
        <f t="shared" si="55"/>
        <v>0</v>
      </c>
      <c r="S202" s="127"/>
      <c r="T202" s="153">
        <f t="shared" si="56"/>
        <v>0</v>
      </c>
      <c r="U202" s="154">
        <f t="shared" si="57"/>
        <v>0</v>
      </c>
      <c r="V202" s="155"/>
      <c r="W202" s="50">
        <f t="shared" si="39"/>
        <v>0</v>
      </c>
      <c r="X202" s="50">
        <f t="shared" si="40"/>
        <v>0</v>
      </c>
      <c r="Y202" s="31"/>
      <c r="Z202" s="22"/>
      <c r="AA202" s="37"/>
      <c r="AB202" s="31"/>
      <c r="AC202" s="50">
        <f t="shared" si="41"/>
        <v>0</v>
      </c>
      <c r="AD202" s="50">
        <f t="shared" si="42"/>
        <v>0</v>
      </c>
      <c r="AE202" s="50">
        <f t="shared" si="43"/>
        <v>0</v>
      </c>
      <c r="AF202" s="50">
        <f t="shared" si="44"/>
        <v>0</v>
      </c>
      <c r="AG202" s="50">
        <f t="shared" si="45"/>
        <v>0</v>
      </c>
      <c r="AH202" s="50">
        <f t="shared" si="46"/>
        <v>0</v>
      </c>
      <c r="AI202" s="50">
        <f t="shared" si="47"/>
        <v>0</v>
      </c>
      <c r="AJ202" s="50">
        <f t="shared" si="48"/>
        <v>0</v>
      </c>
      <c r="AK202" s="51">
        <f t="shared" si="49"/>
        <v>0</v>
      </c>
      <c r="AL202" s="37" t="str">
        <f t="shared" si="50"/>
        <v>Er ontbreken nog enkele gegevens!</v>
      </c>
      <c r="AM202" s="11"/>
      <c r="AN202" s="98">
        <f t="shared" si="51"/>
        <v>0</v>
      </c>
      <c r="AV202" s="20">
        <f t="shared" si="52"/>
        <v>0</v>
      </c>
      <c r="AW202" s="11"/>
    </row>
    <row r="203" spans="1:49" ht="15.75" customHeight="1" x14ac:dyDescent="0.2">
      <c r="A203" s="45">
        <f>SUM($AV$12:AV203)</f>
        <v>0</v>
      </c>
      <c r="B203" s="119"/>
      <c r="C203" s="52"/>
      <c r="D203" s="52"/>
      <c r="E203" s="52"/>
      <c r="F203" s="90"/>
      <c r="G203" s="89"/>
      <c r="H203" s="89"/>
      <c r="I203" s="89"/>
      <c r="J203" s="91"/>
      <c r="K203" s="92"/>
      <c r="L203" s="156">
        <f>IF(K203=Organisatie!$E$20,1,0)</f>
        <v>0</v>
      </c>
      <c r="M203" s="156">
        <f>IF(K203=Organisatie!$D$21,1,0)</f>
        <v>0</v>
      </c>
      <c r="N203" s="156">
        <f>IF(K203=Organisatie!$D$22,1,0)</f>
        <v>0</v>
      </c>
      <c r="O203" s="156">
        <f>IF(K203=Organisatie!$D$23,1,0)</f>
        <v>0</v>
      </c>
      <c r="P203" s="156">
        <f t="shared" si="53"/>
        <v>0</v>
      </c>
      <c r="Q203" s="157">
        <f t="shared" si="54"/>
        <v>0</v>
      </c>
      <c r="R203" s="152">
        <f t="shared" si="55"/>
        <v>0</v>
      </c>
      <c r="S203" s="127"/>
      <c r="T203" s="153">
        <f t="shared" si="56"/>
        <v>0</v>
      </c>
      <c r="U203" s="154">
        <f t="shared" si="57"/>
        <v>0</v>
      </c>
      <c r="V203" s="155"/>
      <c r="W203" s="50">
        <f t="shared" si="39"/>
        <v>0</v>
      </c>
      <c r="X203" s="50">
        <f t="shared" si="40"/>
        <v>0</v>
      </c>
      <c r="Y203" s="31"/>
      <c r="Z203" s="22"/>
      <c r="AA203" s="37"/>
      <c r="AB203" s="31"/>
      <c r="AC203" s="50">
        <f t="shared" si="41"/>
        <v>0</v>
      </c>
      <c r="AD203" s="50">
        <f t="shared" si="42"/>
        <v>0</v>
      </c>
      <c r="AE203" s="50">
        <f t="shared" si="43"/>
        <v>0</v>
      </c>
      <c r="AF203" s="50">
        <f t="shared" si="44"/>
        <v>0</v>
      </c>
      <c r="AG203" s="50">
        <f t="shared" si="45"/>
        <v>0</v>
      </c>
      <c r="AH203" s="50">
        <f t="shared" si="46"/>
        <v>0</v>
      </c>
      <c r="AI203" s="50">
        <f t="shared" si="47"/>
        <v>0</v>
      </c>
      <c r="AJ203" s="50">
        <f t="shared" si="48"/>
        <v>0</v>
      </c>
      <c r="AK203" s="51">
        <f t="shared" si="49"/>
        <v>0</v>
      </c>
      <c r="AL203" s="37" t="str">
        <f t="shared" si="50"/>
        <v>Er ontbreken nog enkele gegevens!</v>
      </c>
      <c r="AM203" s="11"/>
      <c r="AN203" s="98">
        <f t="shared" si="51"/>
        <v>0</v>
      </c>
      <c r="AV203" s="20">
        <f t="shared" si="52"/>
        <v>0</v>
      </c>
      <c r="AW203" s="11"/>
    </row>
    <row r="204" spans="1:49" ht="15.75" customHeight="1" x14ac:dyDescent="0.2">
      <c r="A204" s="45">
        <f>SUM($AV$12:AV204)</f>
        <v>0</v>
      </c>
      <c r="B204" s="119"/>
      <c r="C204" s="52"/>
      <c r="D204" s="52"/>
      <c r="E204" s="52"/>
      <c r="F204" s="90"/>
      <c r="G204" s="89"/>
      <c r="H204" s="89"/>
      <c r="I204" s="89"/>
      <c r="J204" s="91"/>
      <c r="K204" s="92"/>
      <c r="L204" s="156">
        <f>IF(K204=Organisatie!$E$20,1,0)</f>
        <v>0</v>
      </c>
      <c r="M204" s="156">
        <f>IF(K204=Organisatie!$D$21,1,0)</f>
        <v>0</v>
      </c>
      <c r="N204" s="156">
        <f>IF(K204=Organisatie!$D$22,1,0)</f>
        <v>0</v>
      </c>
      <c r="O204" s="156">
        <f>IF(K204=Organisatie!$D$23,1,0)</f>
        <v>0</v>
      </c>
      <c r="P204" s="156">
        <f t="shared" si="53"/>
        <v>0</v>
      </c>
      <c r="Q204" s="157">
        <f t="shared" si="54"/>
        <v>0</v>
      </c>
      <c r="R204" s="152">
        <f t="shared" si="55"/>
        <v>0</v>
      </c>
      <c r="S204" s="127"/>
      <c r="T204" s="153">
        <f t="shared" si="56"/>
        <v>0</v>
      </c>
      <c r="U204" s="154">
        <f t="shared" si="57"/>
        <v>0</v>
      </c>
      <c r="V204" s="155"/>
      <c r="W204" s="50">
        <f t="shared" ref="W204:W267" si="58">IF(B204="V",1,0)</f>
        <v>0</v>
      </c>
      <c r="X204" s="50">
        <f t="shared" ref="X204:X267" si="59">IF(B204="N",1,0)</f>
        <v>0</v>
      </c>
      <c r="Y204" s="31"/>
      <c r="Z204" s="22"/>
      <c r="AA204" s="37"/>
      <c r="AB204" s="31"/>
      <c r="AC204" s="50">
        <f t="shared" ref="AC204:AC267" si="60">IF(B204="V",Y199,0)</f>
        <v>0</v>
      </c>
      <c r="AD204" s="50">
        <f t="shared" ref="AD204:AD267" si="61">IF(C204="",0,$AD$10)</f>
        <v>0</v>
      </c>
      <c r="AE204" s="50">
        <f t="shared" ref="AE204:AE267" si="62">IF(E204="",0,$AE$10)</f>
        <v>0</v>
      </c>
      <c r="AF204" s="50">
        <f t="shared" ref="AF204:AF267" si="63">IF(F204="",0,$AF$10)</f>
        <v>0</v>
      </c>
      <c r="AG204" s="50">
        <f t="shared" ref="AG204:AG267" si="64">IF(G204="",0,$AG$10)</f>
        <v>0</v>
      </c>
      <c r="AH204" s="50">
        <f t="shared" ref="AH204:AH267" si="65">IF(H204="",0,$AH$10)</f>
        <v>0</v>
      </c>
      <c r="AI204" s="50">
        <f t="shared" ref="AI204:AI267" si="66">IF(I204="",0,$AI$10)</f>
        <v>0</v>
      </c>
      <c r="AJ204" s="50">
        <f t="shared" ref="AJ204:AJ267" si="67">IF(J204="",0,$AJ$10)</f>
        <v>0</v>
      </c>
      <c r="AK204" s="51">
        <f t="shared" ref="AK204:AK267" si="68">SUM(AC204:AJ204)</f>
        <v>0</v>
      </c>
      <c r="AL204" s="37" t="str">
        <f t="shared" ref="AL204:AL267" si="69">IF(AK204=$AK$10,$AP$12,$AP$13)</f>
        <v>Er ontbreken nog enkele gegevens!</v>
      </c>
      <c r="AM204" s="11"/>
      <c r="AN204" s="98">
        <f t="shared" ref="AN204:AN267" si="70">IF(E204="",0,1)</f>
        <v>0</v>
      </c>
      <c r="AV204" s="20">
        <f t="shared" ref="AV204:AV267" si="71">IF(E204="",0,1)</f>
        <v>0</v>
      </c>
      <c r="AW204" s="11"/>
    </row>
    <row r="205" spans="1:49" ht="15.75" customHeight="1" x14ac:dyDescent="0.2">
      <c r="A205" s="45">
        <f>SUM($AV$12:AV205)</f>
        <v>0</v>
      </c>
      <c r="B205" s="119"/>
      <c r="C205" s="52"/>
      <c r="D205" s="52"/>
      <c r="E205" s="52"/>
      <c r="F205" s="90"/>
      <c r="G205" s="89"/>
      <c r="H205" s="89"/>
      <c r="I205" s="89"/>
      <c r="J205" s="91"/>
      <c r="K205" s="92"/>
      <c r="L205" s="156">
        <f>IF(K205=Organisatie!$E$20,1,0)</f>
        <v>0</v>
      </c>
      <c r="M205" s="156">
        <f>IF(K205=Organisatie!$D$21,1,0)</f>
        <v>0</v>
      </c>
      <c r="N205" s="156">
        <f>IF(K205=Organisatie!$D$22,1,0)</f>
        <v>0</v>
      </c>
      <c r="O205" s="156">
        <f>IF(K205=Organisatie!$D$23,1,0)</f>
        <v>0</v>
      </c>
      <c r="P205" s="156">
        <f t="shared" ref="P205:P268" si="72">SUM(L205:O205)</f>
        <v>0</v>
      </c>
      <c r="Q205" s="157">
        <f t="shared" ref="Q205:Q268" si="73">IF(K205&gt;3,1,0)</f>
        <v>0</v>
      </c>
      <c r="R205" s="152">
        <f t="shared" ref="R205:R268" si="74">SUM(T205+U205)</f>
        <v>0</v>
      </c>
      <c r="S205" s="127"/>
      <c r="T205" s="153">
        <f t="shared" ref="T205:T268" si="75">IF(B205="V",$Y$1,$Y$2)</f>
        <v>0</v>
      </c>
      <c r="U205" s="154">
        <f t="shared" ref="U205:U268" si="76">IF(S205&gt;1000,1,0*IF(P205=1,1,0))</f>
        <v>0</v>
      </c>
      <c r="V205" s="155"/>
      <c r="W205" s="50">
        <f t="shared" si="58"/>
        <v>0</v>
      </c>
      <c r="X205" s="50">
        <f t="shared" si="59"/>
        <v>0</v>
      </c>
      <c r="Y205" s="31"/>
      <c r="Z205" s="22"/>
      <c r="AA205" s="37"/>
      <c r="AB205" s="31"/>
      <c r="AC205" s="50">
        <f t="shared" si="60"/>
        <v>0</v>
      </c>
      <c r="AD205" s="50">
        <f t="shared" si="61"/>
        <v>0</v>
      </c>
      <c r="AE205" s="50">
        <f t="shared" si="62"/>
        <v>0</v>
      </c>
      <c r="AF205" s="50">
        <f t="shared" si="63"/>
        <v>0</v>
      </c>
      <c r="AG205" s="50">
        <f t="shared" si="64"/>
        <v>0</v>
      </c>
      <c r="AH205" s="50">
        <f t="shared" si="65"/>
        <v>0</v>
      </c>
      <c r="AI205" s="50">
        <f t="shared" si="66"/>
        <v>0</v>
      </c>
      <c r="AJ205" s="50">
        <f t="shared" si="67"/>
        <v>0</v>
      </c>
      <c r="AK205" s="51">
        <f t="shared" si="68"/>
        <v>0</v>
      </c>
      <c r="AL205" s="37" t="str">
        <f t="shared" si="69"/>
        <v>Er ontbreken nog enkele gegevens!</v>
      </c>
      <c r="AM205" s="11"/>
      <c r="AN205" s="98">
        <f t="shared" si="70"/>
        <v>0</v>
      </c>
      <c r="AV205" s="20">
        <f t="shared" si="71"/>
        <v>0</v>
      </c>
      <c r="AW205" s="11"/>
    </row>
    <row r="206" spans="1:49" ht="15.75" customHeight="1" x14ac:dyDescent="0.2">
      <c r="A206" s="45">
        <f>SUM($AV$12:AV206)</f>
        <v>0</v>
      </c>
      <c r="B206" s="119"/>
      <c r="C206" s="52"/>
      <c r="D206" s="52"/>
      <c r="E206" s="52"/>
      <c r="F206" s="90"/>
      <c r="G206" s="89"/>
      <c r="H206" s="89"/>
      <c r="I206" s="89"/>
      <c r="J206" s="91"/>
      <c r="K206" s="92"/>
      <c r="L206" s="156">
        <f>IF(K206=Organisatie!$E$20,1,0)</f>
        <v>0</v>
      </c>
      <c r="M206" s="156">
        <f>IF(K206=Organisatie!$D$21,1,0)</f>
        <v>0</v>
      </c>
      <c r="N206" s="156">
        <f>IF(K206=Organisatie!$D$22,1,0)</f>
        <v>0</v>
      </c>
      <c r="O206" s="156">
        <f>IF(K206=Organisatie!$D$23,1,0)</f>
        <v>0</v>
      </c>
      <c r="P206" s="156">
        <f t="shared" si="72"/>
        <v>0</v>
      </c>
      <c r="Q206" s="157">
        <f t="shared" si="73"/>
        <v>0</v>
      </c>
      <c r="R206" s="152">
        <f t="shared" si="74"/>
        <v>0</v>
      </c>
      <c r="S206" s="127"/>
      <c r="T206" s="153">
        <f t="shared" si="75"/>
        <v>0</v>
      </c>
      <c r="U206" s="154">
        <f t="shared" si="76"/>
        <v>0</v>
      </c>
      <c r="V206" s="155"/>
      <c r="W206" s="50">
        <f t="shared" si="58"/>
        <v>0</v>
      </c>
      <c r="X206" s="50">
        <f t="shared" si="59"/>
        <v>0</v>
      </c>
      <c r="Y206" s="31"/>
      <c r="Z206" s="22"/>
      <c r="AA206" s="37"/>
      <c r="AB206" s="31"/>
      <c r="AC206" s="50">
        <f t="shared" si="60"/>
        <v>0</v>
      </c>
      <c r="AD206" s="50">
        <f t="shared" si="61"/>
        <v>0</v>
      </c>
      <c r="AE206" s="50">
        <f t="shared" si="62"/>
        <v>0</v>
      </c>
      <c r="AF206" s="50">
        <f t="shared" si="63"/>
        <v>0</v>
      </c>
      <c r="AG206" s="50">
        <f t="shared" si="64"/>
        <v>0</v>
      </c>
      <c r="AH206" s="50">
        <f t="shared" si="65"/>
        <v>0</v>
      </c>
      <c r="AI206" s="50">
        <f t="shared" si="66"/>
        <v>0</v>
      </c>
      <c r="AJ206" s="50">
        <f t="shared" si="67"/>
        <v>0</v>
      </c>
      <c r="AK206" s="51">
        <f t="shared" si="68"/>
        <v>0</v>
      </c>
      <c r="AL206" s="37" t="str">
        <f t="shared" si="69"/>
        <v>Er ontbreken nog enkele gegevens!</v>
      </c>
      <c r="AM206" s="11"/>
      <c r="AN206" s="98">
        <f t="shared" si="70"/>
        <v>0</v>
      </c>
      <c r="AV206" s="20">
        <f t="shared" si="71"/>
        <v>0</v>
      </c>
      <c r="AW206" s="11"/>
    </row>
    <row r="207" spans="1:49" ht="15.75" customHeight="1" x14ac:dyDescent="0.2">
      <c r="A207" s="45">
        <f>SUM($AV$12:AV207)</f>
        <v>0</v>
      </c>
      <c r="B207" s="119"/>
      <c r="C207" s="52"/>
      <c r="D207" s="52"/>
      <c r="E207" s="52"/>
      <c r="F207" s="90"/>
      <c r="G207" s="89"/>
      <c r="H207" s="89"/>
      <c r="I207" s="89"/>
      <c r="J207" s="91"/>
      <c r="K207" s="92"/>
      <c r="L207" s="156">
        <f>IF(K207=Organisatie!$E$20,1,0)</f>
        <v>0</v>
      </c>
      <c r="M207" s="156">
        <f>IF(K207=Organisatie!$D$21,1,0)</f>
        <v>0</v>
      </c>
      <c r="N207" s="156">
        <f>IF(K207=Organisatie!$D$22,1,0)</f>
        <v>0</v>
      </c>
      <c r="O207" s="156">
        <f>IF(K207=Organisatie!$D$23,1,0)</f>
        <v>0</v>
      </c>
      <c r="P207" s="156">
        <f t="shared" si="72"/>
        <v>0</v>
      </c>
      <c r="Q207" s="157">
        <f t="shared" si="73"/>
        <v>0</v>
      </c>
      <c r="R207" s="152">
        <f t="shared" si="74"/>
        <v>0</v>
      </c>
      <c r="S207" s="127"/>
      <c r="T207" s="153">
        <f t="shared" si="75"/>
        <v>0</v>
      </c>
      <c r="U207" s="154">
        <f t="shared" si="76"/>
        <v>0</v>
      </c>
      <c r="V207" s="155"/>
      <c r="W207" s="50">
        <f t="shared" si="58"/>
        <v>0</v>
      </c>
      <c r="X207" s="50">
        <f t="shared" si="59"/>
        <v>0</v>
      </c>
      <c r="Y207" s="31"/>
      <c r="Z207" s="22"/>
      <c r="AA207" s="37"/>
      <c r="AB207" s="31"/>
      <c r="AC207" s="50">
        <f t="shared" si="60"/>
        <v>0</v>
      </c>
      <c r="AD207" s="50">
        <f t="shared" si="61"/>
        <v>0</v>
      </c>
      <c r="AE207" s="50">
        <f t="shared" si="62"/>
        <v>0</v>
      </c>
      <c r="AF207" s="50">
        <f t="shared" si="63"/>
        <v>0</v>
      </c>
      <c r="AG207" s="50">
        <f t="shared" si="64"/>
        <v>0</v>
      </c>
      <c r="AH207" s="50">
        <f t="shared" si="65"/>
        <v>0</v>
      </c>
      <c r="AI207" s="50">
        <f t="shared" si="66"/>
        <v>0</v>
      </c>
      <c r="AJ207" s="50">
        <f t="shared" si="67"/>
        <v>0</v>
      </c>
      <c r="AK207" s="51">
        <f t="shared" si="68"/>
        <v>0</v>
      </c>
      <c r="AL207" s="37" t="str">
        <f t="shared" si="69"/>
        <v>Er ontbreken nog enkele gegevens!</v>
      </c>
      <c r="AM207" s="11"/>
      <c r="AN207" s="98">
        <f t="shared" si="70"/>
        <v>0</v>
      </c>
      <c r="AV207" s="20">
        <f t="shared" si="71"/>
        <v>0</v>
      </c>
      <c r="AW207" s="11"/>
    </row>
    <row r="208" spans="1:49" ht="15.75" customHeight="1" x14ac:dyDescent="0.2">
      <c r="A208" s="45">
        <f>SUM($AV$12:AV208)</f>
        <v>0</v>
      </c>
      <c r="B208" s="119"/>
      <c r="C208" s="52"/>
      <c r="D208" s="52"/>
      <c r="E208" s="52"/>
      <c r="F208" s="90"/>
      <c r="G208" s="89"/>
      <c r="H208" s="89"/>
      <c r="I208" s="89"/>
      <c r="J208" s="91"/>
      <c r="K208" s="92"/>
      <c r="L208" s="156">
        <f>IF(K208=Organisatie!$E$20,1,0)</f>
        <v>0</v>
      </c>
      <c r="M208" s="156">
        <f>IF(K208=Organisatie!$D$21,1,0)</f>
        <v>0</v>
      </c>
      <c r="N208" s="156">
        <f>IF(K208=Organisatie!$D$22,1,0)</f>
        <v>0</v>
      </c>
      <c r="O208" s="156">
        <f>IF(K208=Organisatie!$D$23,1,0)</f>
        <v>0</v>
      </c>
      <c r="P208" s="156">
        <f t="shared" si="72"/>
        <v>0</v>
      </c>
      <c r="Q208" s="157">
        <f t="shared" si="73"/>
        <v>0</v>
      </c>
      <c r="R208" s="152">
        <f t="shared" si="74"/>
        <v>0</v>
      </c>
      <c r="S208" s="127"/>
      <c r="T208" s="153">
        <f t="shared" si="75"/>
        <v>0</v>
      </c>
      <c r="U208" s="154">
        <f t="shared" si="76"/>
        <v>0</v>
      </c>
      <c r="V208" s="155"/>
      <c r="W208" s="50">
        <f t="shared" si="58"/>
        <v>0</v>
      </c>
      <c r="X208" s="50">
        <f t="shared" si="59"/>
        <v>0</v>
      </c>
      <c r="Y208" s="31"/>
      <c r="Z208" s="22"/>
      <c r="AA208" s="37"/>
      <c r="AB208" s="31"/>
      <c r="AC208" s="50">
        <f t="shared" si="60"/>
        <v>0</v>
      </c>
      <c r="AD208" s="50">
        <f t="shared" si="61"/>
        <v>0</v>
      </c>
      <c r="AE208" s="50">
        <f t="shared" si="62"/>
        <v>0</v>
      </c>
      <c r="AF208" s="50">
        <f t="shared" si="63"/>
        <v>0</v>
      </c>
      <c r="AG208" s="50">
        <f t="shared" si="64"/>
        <v>0</v>
      </c>
      <c r="AH208" s="50">
        <f t="shared" si="65"/>
        <v>0</v>
      </c>
      <c r="AI208" s="50">
        <f t="shared" si="66"/>
        <v>0</v>
      </c>
      <c r="AJ208" s="50">
        <f t="shared" si="67"/>
        <v>0</v>
      </c>
      <c r="AK208" s="51">
        <f t="shared" si="68"/>
        <v>0</v>
      </c>
      <c r="AL208" s="37" t="str">
        <f t="shared" si="69"/>
        <v>Er ontbreken nog enkele gegevens!</v>
      </c>
      <c r="AM208" s="11"/>
      <c r="AN208" s="98">
        <f t="shared" si="70"/>
        <v>0</v>
      </c>
      <c r="AV208" s="20">
        <f t="shared" si="71"/>
        <v>0</v>
      </c>
      <c r="AW208" s="11"/>
    </row>
    <row r="209" spans="1:49" ht="15.75" customHeight="1" x14ac:dyDescent="0.2">
      <c r="A209" s="45">
        <f>SUM($AV$12:AV209)</f>
        <v>0</v>
      </c>
      <c r="B209" s="119"/>
      <c r="C209" s="52"/>
      <c r="D209" s="52"/>
      <c r="E209" s="52"/>
      <c r="F209" s="90"/>
      <c r="G209" s="89"/>
      <c r="H209" s="89"/>
      <c r="I209" s="89"/>
      <c r="J209" s="91"/>
      <c r="K209" s="92"/>
      <c r="L209" s="156">
        <f>IF(K209=Organisatie!$E$20,1,0)</f>
        <v>0</v>
      </c>
      <c r="M209" s="156">
        <f>IF(K209=Organisatie!$D$21,1,0)</f>
        <v>0</v>
      </c>
      <c r="N209" s="156">
        <f>IF(K209=Organisatie!$D$22,1,0)</f>
        <v>0</v>
      </c>
      <c r="O209" s="156">
        <f>IF(K209=Organisatie!$D$23,1,0)</f>
        <v>0</v>
      </c>
      <c r="P209" s="156">
        <f t="shared" si="72"/>
        <v>0</v>
      </c>
      <c r="Q209" s="157">
        <f t="shared" si="73"/>
        <v>0</v>
      </c>
      <c r="R209" s="152">
        <f t="shared" si="74"/>
        <v>0</v>
      </c>
      <c r="S209" s="127"/>
      <c r="T209" s="153">
        <f t="shared" si="75"/>
        <v>0</v>
      </c>
      <c r="U209" s="154">
        <f t="shared" si="76"/>
        <v>0</v>
      </c>
      <c r="V209" s="155"/>
      <c r="W209" s="50">
        <f t="shared" si="58"/>
        <v>0</v>
      </c>
      <c r="X209" s="50">
        <f t="shared" si="59"/>
        <v>0</v>
      </c>
      <c r="Y209" s="31"/>
      <c r="Z209" s="22"/>
      <c r="AA209" s="37"/>
      <c r="AB209" s="31"/>
      <c r="AC209" s="50">
        <f t="shared" si="60"/>
        <v>0</v>
      </c>
      <c r="AD209" s="50">
        <f t="shared" si="61"/>
        <v>0</v>
      </c>
      <c r="AE209" s="50">
        <f t="shared" si="62"/>
        <v>0</v>
      </c>
      <c r="AF209" s="50">
        <f t="shared" si="63"/>
        <v>0</v>
      </c>
      <c r="AG209" s="50">
        <f t="shared" si="64"/>
        <v>0</v>
      </c>
      <c r="AH209" s="50">
        <f t="shared" si="65"/>
        <v>0</v>
      </c>
      <c r="AI209" s="50">
        <f t="shared" si="66"/>
        <v>0</v>
      </c>
      <c r="AJ209" s="50">
        <f t="shared" si="67"/>
        <v>0</v>
      </c>
      <c r="AK209" s="51">
        <f t="shared" si="68"/>
        <v>0</v>
      </c>
      <c r="AL209" s="37" t="str">
        <f t="shared" si="69"/>
        <v>Er ontbreken nog enkele gegevens!</v>
      </c>
      <c r="AM209" s="11"/>
      <c r="AN209" s="98">
        <f t="shared" si="70"/>
        <v>0</v>
      </c>
      <c r="AV209" s="20">
        <f t="shared" si="71"/>
        <v>0</v>
      </c>
      <c r="AW209" s="11"/>
    </row>
    <row r="210" spans="1:49" ht="15.75" customHeight="1" x14ac:dyDescent="0.2">
      <c r="A210" s="45">
        <f>SUM($AV$12:AV210)</f>
        <v>0</v>
      </c>
      <c r="B210" s="119"/>
      <c r="C210" s="52"/>
      <c r="D210" s="52"/>
      <c r="E210" s="52"/>
      <c r="F210" s="90"/>
      <c r="G210" s="89"/>
      <c r="H210" s="89"/>
      <c r="I210" s="89"/>
      <c r="J210" s="91"/>
      <c r="K210" s="92"/>
      <c r="L210" s="156">
        <f>IF(K210=Organisatie!$E$20,1,0)</f>
        <v>0</v>
      </c>
      <c r="M210" s="156">
        <f>IF(K210=Organisatie!$D$21,1,0)</f>
        <v>0</v>
      </c>
      <c r="N210" s="156">
        <f>IF(K210=Organisatie!$D$22,1,0)</f>
        <v>0</v>
      </c>
      <c r="O210" s="156">
        <f>IF(K210=Organisatie!$D$23,1,0)</f>
        <v>0</v>
      </c>
      <c r="P210" s="156">
        <f t="shared" si="72"/>
        <v>0</v>
      </c>
      <c r="Q210" s="157">
        <f t="shared" si="73"/>
        <v>0</v>
      </c>
      <c r="R210" s="152">
        <f t="shared" si="74"/>
        <v>0</v>
      </c>
      <c r="S210" s="127"/>
      <c r="T210" s="153">
        <f t="shared" si="75"/>
        <v>0</v>
      </c>
      <c r="U210" s="154">
        <f t="shared" si="76"/>
        <v>0</v>
      </c>
      <c r="V210" s="155"/>
      <c r="W210" s="50">
        <f t="shared" si="58"/>
        <v>0</v>
      </c>
      <c r="X210" s="50">
        <f t="shared" si="59"/>
        <v>0</v>
      </c>
      <c r="Y210" s="31"/>
      <c r="Z210" s="22"/>
      <c r="AA210" s="37"/>
      <c r="AB210" s="31"/>
      <c r="AC210" s="50">
        <f t="shared" si="60"/>
        <v>0</v>
      </c>
      <c r="AD210" s="50">
        <f t="shared" si="61"/>
        <v>0</v>
      </c>
      <c r="AE210" s="50">
        <f t="shared" si="62"/>
        <v>0</v>
      </c>
      <c r="AF210" s="50">
        <f t="shared" si="63"/>
        <v>0</v>
      </c>
      <c r="AG210" s="50">
        <f t="shared" si="64"/>
        <v>0</v>
      </c>
      <c r="AH210" s="50">
        <f t="shared" si="65"/>
        <v>0</v>
      </c>
      <c r="AI210" s="50">
        <f t="shared" si="66"/>
        <v>0</v>
      </c>
      <c r="AJ210" s="50">
        <f t="shared" si="67"/>
        <v>0</v>
      </c>
      <c r="AK210" s="51">
        <f t="shared" si="68"/>
        <v>0</v>
      </c>
      <c r="AL210" s="37" t="str">
        <f t="shared" si="69"/>
        <v>Er ontbreken nog enkele gegevens!</v>
      </c>
      <c r="AM210" s="11"/>
      <c r="AN210" s="98">
        <f t="shared" si="70"/>
        <v>0</v>
      </c>
      <c r="AV210" s="20">
        <f t="shared" si="71"/>
        <v>0</v>
      </c>
      <c r="AW210" s="11"/>
    </row>
    <row r="211" spans="1:49" ht="15.75" customHeight="1" x14ac:dyDescent="0.2">
      <c r="A211" s="45">
        <f>SUM($AV$12:AV211)</f>
        <v>0</v>
      </c>
      <c r="B211" s="119"/>
      <c r="C211" s="52"/>
      <c r="D211" s="52"/>
      <c r="E211" s="52"/>
      <c r="F211" s="90"/>
      <c r="G211" s="89"/>
      <c r="H211" s="89"/>
      <c r="I211" s="89"/>
      <c r="J211" s="91"/>
      <c r="K211" s="92"/>
      <c r="L211" s="156">
        <f>IF(K211=Organisatie!$E$20,1,0)</f>
        <v>0</v>
      </c>
      <c r="M211" s="156">
        <f>IF(K211=Organisatie!$D$21,1,0)</f>
        <v>0</v>
      </c>
      <c r="N211" s="156">
        <f>IF(K211=Organisatie!$D$22,1,0)</f>
        <v>0</v>
      </c>
      <c r="O211" s="156">
        <f>IF(K211=Organisatie!$D$23,1,0)</f>
        <v>0</v>
      </c>
      <c r="P211" s="156">
        <f t="shared" si="72"/>
        <v>0</v>
      </c>
      <c r="Q211" s="157">
        <f t="shared" si="73"/>
        <v>0</v>
      </c>
      <c r="R211" s="152">
        <f t="shared" si="74"/>
        <v>0</v>
      </c>
      <c r="S211" s="127"/>
      <c r="T211" s="153">
        <f t="shared" si="75"/>
        <v>0</v>
      </c>
      <c r="U211" s="154">
        <f t="shared" si="76"/>
        <v>0</v>
      </c>
      <c r="V211" s="155"/>
      <c r="W211" s="50">
        <f t="shared" si="58"/>
        <v>0</v>
      </c>
      <c r="X211" s="50">
        <f t="shared" si="59"/>
        <v>0</v>
      </c>
      <c r="Y211" s="31"/>
      <c r="Z211" s="22"/>
      <c r="AA211" s="37"/>
      <c r="AB211" s="31"/>
      <c r="AC211" s="50">
        <f t="shared" si="60"/>
        <v>0</v>
      </c>
      <c r="AD211" s="50">
        <f t="shared" si="61"/>
        <v>0</v>
      </c>
      <c r="AE211" s="50">
        <f t="shared" si="62"/>
        <v>0</v>
      </c>
      <c r="AF211" s="50">
        <f t="shared" si="63"/>
        <v>0</v>
      </c>
      <c r="AG211" s="50">
        <f t="shared" si="64"/>
        <v>0</v>
      </c>
      <c r="AH211" s="50">
        <f t="shared" si="65"/>
        <v>0</v>
      </c>
      <c r="AI211" s="50">
        <f t="shared" si="66"/>
        <v>0</v>
      </c>
      <c r="AJ211" s="50">
        <f t="shared" si="67"/>
        <v>0</v>
      </c>
      <c r="AK211" s="51">
        <f t="shared" si="68"/>
        <v>0</v>
      </c>
      <c r="AL211" s="37" t="str">
        <f t="shared" si="69"/>
        <v>Er ontbreken nog enkele gegevens!</v>
      </c>
      <c r="AM211" s="11"/>
      <c r="AN211" s="98">
        <f t="shared" si="70"/>
        <v>0</v>
      </c>
      <c r="AV211" s="20">
        <f t="shared" si="71"/>
        <v>0</v>
      </c>
      <c r="AW211" s="11"/>
    </row>
    <row r="212" spans="1:49" ht="15.75" customHeight="1" x14ac:dyDescent="0.2">
      <c r="A212" s="45">
        <f>SUM($AV$12:AV212)</f>
        <v>0</v>
      </c>
      <c r="B212" s="119"/>
      <c r="C212" s="52"/>
      <c r="D212" s="52"/>
      <c r="E212" s="52"/>
      <c r="F212" s="90"/>
      <c r="G212" s="89"/>
      <c r="H212" s="89"/>
      <c r="I212" s="89"/>
      <c r="J212" s="91"/>
      <c r="K212" s="92"/>
      <c r="L212" s="156">
        <f>IF(K212=Organisatie!$E$20,1,0)</f>
        <v>0</v>
      </c>
      <c r="M212" s="156">
        <f>IF(K212=Organisatie!$D$21,1,0)</f>
        <v>0</v>
      </c>
      <c r="N212" s="156">
        <f>IF(K212=Organisatie!$D$22,1,0)</f>
        <v>0</v>
      </c>
      <c r="O212" s="156">
        <f>IF(K212=Organisatie!$D$23,1,0)</f>
        <v>0</v>
      </c>
      <c r="P212" s="156">
        <f t="shared" si="72"/>
        <v>0</v>
      </c>
      <c r="Q212" s="157">
        <f t="shared" si="73"/>
        <v>0</v>
      </c>
      <c r="R212" s="152">
        <f t="shared" si="74"/>
        <v>0</v>
      </c>
      <c r="S212" s="127"/>
      <c r="T212" s="153">
        <f t="shared" si="75"/>
        <v>0</v>
      </c>
      <c r="U212" s="154">
        <f t="shared" si="76"/>
        <v>0</v>
      </c>
      <c r="V212" s="155"/>
      <c r="W212" s="50">
        <f t="shared" si="58"/>
        <v>0</v>
      </c>
      <c r="X212" s="50">
        <f t="shared" si="59"/>
        <v>0</v>
      </c>
      <c r="Y212" s="31"/>
      <c r="Z212" s="22"/>
      <c r="AA212" s="37"/>
      <c r="AB212" s="31"/>
      <c r="AC212" s="50">
        <f t="shared" si="60"/>
        <v>0</v>
      </c>
      <c r="AD212" s="50">
        <f t="shared" si="61"/>
        <v>0</v>
      </c>
      <c r="AE212" s="50">
        <f t="shared" si="62"/>
        <v>0</v>
      </c>
      <c r="AF212" s="50">
        <f t="shared" si="63"/>
        <v>0</v>
      </c>
      <c r="AG212" s="50">
        <f t="shared" si="64"/>
        <v>0</v>
      </c>
      <c r="AH212" s="50">
        <f t="shared" si="65"/>
        <v>0</v>
      </c>
      <c r="AI212" s="50">
        <f t="shared" si="66"/>
        <v>0</v>
      </c>
      <c r="AJ212" s="50">
        <f t="shared" si="67"/>
        <v>0</v>
      </c>
      <c r="AK212" s="51">
        <f t="shared" si="68"/>
        <v>0</v>
      </c>
      <c r="AL212" s="37" t="str">
        <f t="shared" si="69"/>
        <v>Er ontbreken nog enkele gegevens!</v>
      </c>
      <c r="AM212" s="11"/>
      <c r="AN212" s="98">
        <f t="shared" si="70"/>
        <v>0</v>
      </c>
      <c r="AV212" s="20">
        <f t="shared" si="71"/>
        <v>0</v>
      </c>
      <c r="AW212" s="11"/>
    </row>
    <row r="213" spans="1:49" ht="15.75" customHeight="1" x14ac:dyDescent="0.2">
      <c r="A213" s="45">
        <f>SUM($AV$12:AV213)</f>
        <v>0</v>
      </c>
      <c r="B213" s="119"/>
      <c r="C213" s="52"/>
      <c r="D213" s="52"/>
      <c r="E213" s="52"/>
      <c r="F213" s="90"/>
      <c r="G213" s="89"/>
      <c r="H213" s="89"/>
      <c r="I213" s="89"/>
      <c r="J213" s="91"/>
      <c r="K213" s="92"/>
      <c r="L213" s="156">
        <f>IF(K213=Organisatie!$E$20,1,0)</f>
        <v>0</v>
      </c>
      <c r="M213" s="156">
        <f>IF(K213=Organisatie!$D$21,1,0)</f>
        <v>0</v>
      </c>
      <c r="N213" s="156">
        <f>IF(K213=Organisatie!$D$22,1,0)</f>
        <v>0</v>
      </c>
      <c r="O213" s="156">
        <f>IF(K213=Organisatie!$D$23,1,0)</f>
        <v>0</v>
      </c>
      <c r="P213" s="156">
        <f t="shared" si="72"/>
        <v>0</v>
      </c>
      <c r="Q213" s="157">
        <f t="shared" si="73"/>
        <v>0</v>
      </c>
      <c r="R213" s="152">
        <f t="shared" si="74"/>
        <v>0</v>
      </c>
      <c r="S213" s="127"/>
      <c r="T213" s="153">
        <f t="shared" si="75"/>
        <v>0</v>
      </c>
      <c r="U213" s="154">
        <f t="shared" si="76"/>
        <v>0</v>
      </c>
      <c r="V213" s="155"/>
      <c r="W213" s="50">
        <f t="shared" si="58"/>
        <v>0</v>
      </c>
      <c r="X213" s="50">
        <f t="shared" si="59"/>
        <v>0</v>
      </c>
      <c r="Y213" s="31"/>
      <c r="Z213" s="22"/>
      <c r="AA213" s="37"/>
      <c r="AB213" s="31"/>
      <c r="AC213" s="50">
        <f t="shared" si="60"/>
        <v>0</v>
      </c>
      <c r="AD213" s="50">
        <f t="shared" si="61"/>
        <v>0</v>
      </c>
      <c r="AE213" s="50">
        <f t="shared" si="62"/>
        <v>0</v>
      </c>
      <c r="AF213" s="50">
        <f t="shared" si="63"/>
        <v>0</v>
      </c>
      <c r="AG213" s="50">
        <f t="shared" si="64"/>
        <v>0</v>
      </c>
      <c r="AH213" s="50">
        <f t="shared" si="65"/>
        <v>0</v>
      </c>
      <c r="AI213" s="50">
        <f t="shared" si="66"/>
        <v>0</v>
      </c>
      <c r="AJ213" s="50">
        <f t="shared" si="67"/>
        <v>0</v>
      </c>
      <c r="AK213" s="51">
        <f t="shared" si="68"/>
        <v>0</v>
      </c>
      <c r="AL213" s="37" t="str">
        <f t="shared" si="69"/>
        <v>Er ontbreken nog enkele gegevens!</v>
      </c>
      <c r="AM213" s="11"/>
      <c r="AN213" s="98">
        <f t="shared" si="70"/>
        <v>0</v>
      </c>
      <c r="AV213" s="20">
        <f t="shared" si="71"/>
        <v>0</v>
      </c>
      <c r="AW213" s="11"/>
    </row>
    <row r="214" spans="1:49" ht="15.75" customHeight="1" x14ac:dyDescent="0.2">
      <c r="A214" s="45">
        <f>SUM($AV$12:AV214)</f>
        <v>0</v>
      </c>
      <c r="B214" s="119"/>
      <c r="C214" s="52"/>
      <c r="D214" s="52"/>
      <c r="E214" s="52"/>
      <c r="F214" s="90"/>
      <c r="G214" s="89"/>
      <c r="H214" s="89"/>
      <c r="I214" s="89"/>
      <c r="J214" s="91"/>
      <c r="K214" s="92"/>
      <c r="L214" s="156">
        <f>IF(K214=Organisatie!$E$20,1,0)</f>
        <v>0</v>
      </c>
      <c r="M214" s="156">
        <f>IF(K214=Organisatie!$D$21,1,0)</f>
        <v>0</v>
      </c>
      <c r="N214" s="156">
        <f>IF(K214=Organisatie!$D$22,1,0)</f>
        <v>0</v>
      </c>
      <c r="O214" s="156">
        <f>IF(K214=Organisatie!$D$23,1,0)</f>
        <v>0</v>
      </c>
      <c r="P214" s="156">
        <f t="shared" si="72"/>
        <v>0</v>
      </c>
      <c r="Q214" s="157">
        <f t="shared" si="73"/>
        <v>0</v>
      </c>
      <c r="R214" s="152">
        <f t="shared" si="74"/>
        <v>0</v>
      </c>
      <c r="S214" s="127"/>
      <c r="T214" s="153">
        <f t="shared" si="75"/>
        <v>0</v>
      </c>
      <c r="U214" s="154">
        <f t="shared" si="76"/>
        <v>0</v>
      </c>
      <c r="V214" s="155"/>
      <c r="W214" s="50">
        <f t="shared" si="58"/>
        <v>0</v>
      </c>
      <c r="X214" s="50">
        <f t="shared" si="59"/>
        <v>0</v>
      </c>
      <c r="Y214" s="31"/>
      <c r="Z214" s="22"/>
      <c r="AA214" s="37"/>
      <c r="AB214" s="31"/>
      <c r="AC214" s="50">
        <f t="shared" si="60"/>
        <v>0</v>
      </c>
      <c r="AD214" s="50">
        <f t="shared" si="61"/>
        <v>0</v>
      </c>
      <c r="AE214" s="50">
        <f t="shared" si="62"/>
        <v>0</v>
      </c>
      <c r="AF214" s="50">
        <f t="shared" si="63"/>
        <v>0</v>
      </c>
      <c r="AG214" s="50">
        <f t="shared" si="64"/>
        <v>0</v>
      </c>
      <c r="AH214" s="50">
        <f t="shared" si="65"/>
        <v>0</v>
      </c>
      <c r="AI214" s="50">
        <f t="shared" si="66"/>
        <v>0</v>
      </c>
      <c r="AJ214" s="50">
        <f t="shared" si="67"/>
        <v>0</v>
      </c>
      <c r="AK214" s="51">
        <f t="shared" si="68"/>
        <v>0</v>
      </c>
      <c r="AL214" s="37" t="str">
        <f t="shared" si="69"/>
        <v>Er ontbreken nog enkele gegevens!</v>
      </c>
      <c r="AM214" s="11"/>
      <c r="AN214" s="98">
        <f t="shared" si="70"/>
        <v>0</v>
      </c>
      <c r="AV214" s="20">
        <f t="shared" si="71"/>
        <v>0</v>
      </c>
      <c r="AW214" s="11"/>
    </row>
    <row r="215" spans="1:49" ht="15.75" customHeight="1" x14ac:dyDescent="0.2">
      <c r="A215" s="45">
        <f>SUM($AV$12:AV215)</f>
        <v>0</v>
      </c>
      <c r="B215" s="119"/>
      <c r="C215" s="52"/>
      <c r="D215" s="52"/>
      <c r="E215" s="52"/>
      <c r="F215" s="90"/>
      <c r="G215" s="89"/>
      <c r="H215" s="89"/>
      <c r="I215" s="89"/>
      <c r="J215" s="91"/>
      <c r="K215" s="92"/>
      <c r="L215" s="156">
        <f>IF(K215=Organisatie!$E$20,1,0)</f>
        <v>0</v>
      </c>
      <c r="M215" s="156">
        <f>IF(K215=Organisatie!$D$21,1,0)</f>
        <v>0</v>
      </c>
      <c r="N215" s="156">
        <f>IF(K215=Organisatie!$D$22,1,0)</f>
        <v>0</v>
      </c>
      <c r="O215" s="156">
        <f>IF(K215=Organisatie!$D$23,1,0)</f>
        <v>0</v>
      </c>
      <c r="P215" s="156">
        <f t="shared" si="72"/>
        <v>0</v>
      </c>
      <c r="Q215" s="157">
        <f t="shared" si="73"/>
        <v>0</v>
      </c>
      <c r="R215" s="152">
        <f t="shared" si="74"/>
        <v>0</v>
      </c>
      <c r="S215" s="127"/>
      <c r="T215" s="153">
        <f t="shared" si="75"/>
        <v>0</v>
      </c>
      <c r="U215" s="154">
        <f t="shared" si="76"/>
        <v>0</v>
      </c>
      <c r="V215" s="155"/>
      <c r="W215" s="50">
        <f t="shared" si="58"/>
        <v>0</v>
      </c>
      <c r="X215" s="50">
        <f t="shared" si="59"/>
        <v>0</v>
      </c>
      <c r="Y215" s="31"/>
      <c r="Z215" s="22"/>
      <c r="AA215" s="37"/>
      <c r="AB215" s="31"/>
      <c r="AC215" s="50">
        <f t="shared" si="60"/>
        <v>0</v>
      </c>
      <c r="AD215" s="50">
        <f t="shared" si="61"/>
        <v>0</v>
      </c>
      <c r="AE215" s="50">
        <f t="shared" si="62"/>
        <v>0</v>
      </c>
      <c r="AF215" s="50">
        <f t="shared" si="63"/>
        <v>0</v>
      </c>
      <c r="AG215" s="50">
        <f t="shared" si="64"/>
        <v>0</v>
      </c>
      <c r="AH215" s="50">
        <f t="shared" si="65"/>
        <v>0</v>
      </c>
      <c r="AI215" s="50">
        <f t="shared" si="66"/>
        <v>0</v>
      </c>
      <c r="AJ215" s="50">
        <f t="shared" si="67"/>
        <v>0</v>
      </c>
      <c r="AK215" s="51">
        <f t="shared" si="68"/>
        <v>0</v>
      </c>
      <c r="AL215" s="37" t="str">
        <f t="shared" si="69"/>
        <v>Er ontbreken nog enkele gegevens!</v>
      </c>
      <c r="AM215" s="11"/>
      <c r="AN215" s="98">
        <f t="shared" si="70"/>
        <v>0</v>
      </c>
      <c r="AV215" s="20">
        <f t="shared" si="71"/>
        <v>0</v>
      </c>
      <c r="AW215" s="11"/>
    </row>
    <row r="216" spans="1:49" ht="15.75" customHeight="1" x14ac:dyDescent="0.2">
      <c r="A216" s="45">
        <f>SUM($AV$12:AV216)</f>
        <v>0</v>
      </c>
      <c r="B216" s="119"/>
      <c r="C216" s="52"/>
      <c r="D216" s="52"/>
      <c r="E216" s="52"/>
      <c r="F216" s="90"/>
      <c r="G216" s="89"/>
      <c r="H216" s="89"/>
      <c r="I216" s="89"/>
      <c r="J216" s="91"/>
      <c r="K216" s="92"/>
      <c r="L216" s="156">
        <f>IF(K216=Organisatie!$E$20,1,0)</f>
        <v>0</v>
      </c>
      <c r="M216" s="156">
        <f>IF(K216=Organisatie!$D$21,1,0)</f>
        <v>0</v>
      </c>
      <c r="N216" s="156">
        <f>IF(K216=Organisatie!$D$22,1,0)</f>
        <v>0</v>
      </c>
      <c r="O216" s="156">
        <f>IF(K216=Organisatie!$D$23,1,0)</f>
        <v>0</v>
      </c>
      <c r="P216" s="156">
        <f t="shared" si="72"/>
        <v>0</v>
      </c>
      <c r="Q216" s="157">
        <f t="shared" si="73"/>
        <v>0</v>
      </c>
      <c r="R216" s="152">
        <f t="shared" si="74"/>
        <v>0</v>
      </c>
      <c r="S216" s="127"/>
      <c r="T216" s="153">
        <f t="shared" si="75"/>
        <v>0</v>
      </c>
      <c r="U216" s="154">
        <f t="shared" si="76"/>
        <v>0</v>
      </c>
      <c r="V216" s="155"/>
      <c r="W216" s="50">
        <f t="shared" si="58"/>
        <v>0</v>
      </c>
      <c r="X216" s="50">
        <f t="shared" si="59"/>
        <v>0</v>
      </c>
      <c r="Y216" s="31"/>
      <c r="Z216" s="22"/>
      <c r="AA216" s="37"/>
      <c r="AB216" s="31"/>
      <c r="AC216" s="50">
        <f t="shared" si="60"/>
        <v>0</v>
      </c>
      <c r="AD216" s="50">
        <f t="shared" si="61"/>
        <v>0</v>
      </c>
      <c r="AE216" s="50">
        <f t="shared" si="62"/>
        <v>0</v>
      </c>
      <c r="AF216" s="50">
        <f t="shared" si="63"/>
        <v>0</v>
      </c>
      <c r="AG216" s="50">
        <f t="shared" si="64"/>
        <v>0</v>
      </c>
      <c r="AH216" s="50">
        <f t="shared" si="65"/>
        <v>0</v>
      </c>
      <c r="AI216" s="50">
        <f t="shared" si="66"/>
        <v>0</v>
      </c>
      <c r="AJ216" s="50">
        <f t="shared" si="67"/>
        <v>0</v>
      </c>
      <c r="AK216" s="51">
        <f t="shared" si="68"/>
        <v>0</v>
      </c>
      <c r="AL216" s="37" t="str">
        <f t="shared" si="69"/>
        <v>Er ontbreken nog enkele gegevens!</v>
      </c>
      <c r="AM216" s="11"/>
      <c r="AN216" s="98">
        <f t="shared" si="70"/>
        <v>0</v>
      </c>
      <c r="AV216" s="20">
        <f t="shared" si="71"/>
        <v>0</v>
      </c>
      <c r="AW216" s="11"/>
    </row>
    <row r="217" spans="1:49" ht="15.75" customHeight="1" x14ac:dyDescent="0.2">
      <c r="A217" s="45">
        <f>SUM($AV$12:AV217)</f>
        <v>0</v>
      </c>
      <c r="B217" s="119"/>
      <c r="C217" s="52"/>
      <c r="D217" s="52"/>
      <c r="E217" s="52"/>
      <c r="F217" s="90"/>
      <c r="G217" s="89"/>
      <c r="H217" s="89"/>
      <c r="I217" s="89"/>
      <c r="J217" s="91"/>
      <c r="K217" s="92"/>
      <c r="L217" s="156">
        <f>IF(K217=Organisatie!$E$20,1,0)</f>
        <v>0</v>
      </c>
      <c r="M217" s="156">
        <f>IF(K217=Organisatie!$D$21,1,0)</f>
        <v>0</v>
      </c>
      <c r="N217" s="156">
        <f>IF(K217=Organisatie!$D$22,1,0)</f>
        <v>0</v>
      </c>
      <c r="O217" s="156">
        <f>IF(K217=Organisatie!$D$23,1,0)</f>
        <v>0</v>
      </c>
      <c r="P217" s="156">
        <f t="shared" si="72"/>
        <v>0</v>
      </c>
      <c r="Q217" s="157">
        <f t="shared" si="73"/>
        <v>0</v>
      </c>
      <c r="R217" s="152">
        <f t="shared" si="74"/>
        <v>0</v>
      </c>
      <c r="S217" s="127"/>
      <c r="T217" s="153">
        <f t="shared" si="75"/>
        <v>0</v>
      </c>
      <c r="U217" s="154">
        <f t="shared" si="76"/>
        <v>0</v>
      </c>
      <c r="V217" s="155"/>
      <c r="W217" s="50">
        <f t="shared" si="58"/>
        <v>0</v>
      </c>
      <c r="X217" s="50">
        <f t="shared" si="59"/>
        <v>0</v>
      </c>
      <c r="Y217" s="31"/>
      <c r="Z217" s="22"/>
      <c r="AA217" s="37"/>
      <c r="AB217" s="31"/>
      <c r="AC217" s="50">
        <f t="shared" si="60"/>
        <v>0</v>
      </c>
      <c r="AD217" s="50">
        <f t="shared" si="61"/>
        <v>0</v>
      </c>
      <c r="AE217" s="50">
        <f t="shared" si="62"/>
        <v>0</v>
      </c>
      <c r="AF217" s="50">
        <f t="shared" si="63"/>
        <v>0</v>
      </c>
      <c r="AG217" s="50">
        <f t="shared" si="64"/>
        <v>0</v>
      </c>
      <c r="AH217" s="50">
        <f t="shared" si="65"/>
        <v>0</v>
      </c>
      <c r="AI217" s="50">
        <f t="shared" si="66"/>
        <v>0</v>
      </c>
      <c r="AJ217" s="50">
        <f t="shared" si="67"/>
        <v>0</v>
      </c>
      <c r="AK217" s="51">
        <f t="shared" si="68"/>
        <v>0</v>
      </c>
      <c r="AL217" s="37" t="str">
        <f t="shared" si="69"/>
        <v>Er ontbreken nog enkele gegevens!</v>
      </c>
      <c r="AM217" s="11"/>
      <c r="AN217" s="98">
        <f t="shared" si="70"/>
        <v>0</v>
      </c>
      <c r="AV217" s="20">
        <f t="shared" si="71"/>
        <v>0</v>
      </c>
      <c r="AW217" s="11"/>
    </row>
    <row r="218" spans="1:49" ht="15.75" customHeight="1" x14ac:dyDescent="0.2">
      <c r="A218" s="45">
        <f>SUM($AV$12:AV218)</f>
        <v>0</v>
      </c>
      <c r="B218" s="119"/>
      <c r="C218" s="52"/>
      <c r="D218" s="52"/>
      <c r="E218" s="52"/>
      <c r="F218" s="90"/>
      <c r="G218" s="89"/>
      <c r="H218" s="89"/>
      <c r="I218" s="89"/>
      <c r="J218" s="91"/>
      <c r="K218" s="92"/>
      <c r="L218" s="156">
        <f>IF(K218=Organisatie!$E$20,1,0)</f>
        <v>0</v>
      </c>
      <c r="M218" s="156">
        <f>IF(K218=Organisatie!$D$21,1,0)</f>
        <v>0</v>
      </c>
      <c r="N218" s="156">
        <f>IF(K218=Organisatie!$D$22,1,0)</f>
        <v>0</v>
      </c>
      <c r="O218" s="156">
        <f>IF(K218=Organisatie!$D$23,1,0)</f>
        <v>0</v>
      </c>
      <c r="P218" s="156">
        <f t="shared" si="72"/>
        <v>0</v>
      </c>
      <c r="Q218" s="157">
        <f t="shared" si="73"/>
        <v>0</v>
      </c>
      <c r="R218" s="152">
        <f t="shared" si="74"/>
        <v>0</v>
      </c>
      <c r="S218" s="127"/>
      <c r="T218" s="153">
        <f t="shared" si="75"/>
        <v>0</v>
      </c>
      <c r="U218" s="154">
        <f t="shared" si="76"/>
        <v>0</v>
      </c>
      <c r="V218" s="155"/>
      <c r="W218" s="50">
        <f t="shared" si="58"/>
        <v>0</v>
      </c>
      <c r="X218" s="50">
        <f t="shared" si="59"/>
        <v>0</v>
      </c>
      <c r="Y218" s="31"/>
      <c r="Z218" s="22"/>
      <c r="AA218" s="37"/>
      <c r="AB218" s="31"/>
      <c r="AC218" s="50">
        <f t="shared" si="60"/>
        <v>0</v>
      </c>
      <c r="AD218" s="50">
        <f t="shared" si="61"/>
        <v>0</v>
      </c>
      <c r="AE218" s="50">
        <f t="shared" si="62"/>
        <v>0</v>
      </c>
      <c r="AF218" s="50">
        <f t="shared" si="63"/>
        <v>0</v>
      </c>
      <c r="AG218" s="50">
        <f t="shared" si="64"/>
        <v>0</v>
      </c>
      <c r="AH218" s="50">
        <f t="shared" si="65"/>
        <v>0</v>
      </c>
      <c r="AI218" s="50">
        <f t="shared" si="66"/>
        <v>0</v>
      </c>
      <c r="AJ218" s="50">
        <f t="shared" si="67"/>
        <v>0</v>
      </c>
      <c r="AK218" s="51">
        <f t="shared" si="68"/>
        <v>0</v>
      </c>
      <c r="AL218" s="37" t="str">
        <f t="shared" si="69"/>
        <v>Er ontbreken nog enkele gegevens!</v>
      </c>
      <c r="AM218" s="11"/>
      <c r="AN218" s="98">
        <f t="shared" si="70"/>
        <v>0</v>
      </c>
      <c r="AV218" s="20">
        <f t="shared" si="71"/>
        <v>0</v>
      </c>
      <c r="AW218" s="11"/>
    </row>
    <row r="219" spans="1:49" ht="15.75" customHeight="1" x14ac:dyDescent="0.2">
      <c r="A219" s="45">
        <f>SUM($AV$12:AV219)</f>
        <v>0</v>
      </c>
      <c r="B219" s="119"/>
      <c r="C219" s="52"/>
      <c r="D219" s="52"/>
      <c r="E219" s="52"/>
      <c r="F219" s="90"/>
      <c r="G219" s="89"/>
      <c r="H219" s="89"/>
      <c r="I219" s="89"/>
      <c r="J219" s="91"/>
      <c r="K219" s="92"/>
      <c r="L219" s="156">
        <f>IF(K219=Organisatie!$E$20,1,0)</f>
        <v>0</v>
      </c>
      <c r="M219" s="156">
        <f>IF(K219=Organisatie!$D$21,1,0)</f>
        <v>0</v>
      </c>
      <c r="N219" s="156">
        <f>IF(K219=Organisatie!$D$22,1,0)</f>
        <v>0</v>
      </c>
      <c r="O219" s="156">
        <f>IF(K219=Organisatie!$D$23,1,0)</f>
        <v>0</v>
      </c>
      <c r="P219" s="156">
        <f t="shared" si="72"/>
        <v>0</v>
      </c>
      <c r="Q219" s="157">
        <f t="shared" si="73"/>
        <v>0</v>
      </c>
      <c r="R219" s="152">
        <f t="shared" si="74"/>
        <v>0</v>
      </c>
      <c r="S219" s="127"/>
      <c r="T219" s="153">
        <f t="shared" si="75"/>
        <v>0</v>
      </c>
      <c r="U219" s="154">
        <f t="shared" si="76"/>
        <v>0</v>
      </c>
      <c r="V219" s="155"/>
      <c r="W219" s="50">
        <f t="shared" si="58"/>
        <v>0</v>
      </c>
      <c r="X219" s="50">
        <f t="shared" si="59"/>
        <v>0</v>
      </c>
      <c r="Y219" s="31"/>
      <c r="Z219" s="22"/>
      <c r="AA219" s="37"/>
      <c r="AB219" s="31"/>
      <c r="AC219" s="50">
        <f t="shared" si="60"/>
        <v>0</v>
      </c>
      <c r="AD219" s="50">
        <f t="shared" si="61"/>
        <v>0</v>
      </c>
      <c r="AE219" s="50">
        <f t="shared" si="62"/>
        <v>0</v>
      </c>
      <c r="AF219" s="50">
        <f t="shared" si="63"/>
        <v>0</v>
      </c>
      <c r="AG219" s="50">
        <f t="shared" si="64"/>
        <v>0</v>
      </c>
      <c r="AH219" s="50">
        <f t="shared" si="65"/>
        <v>0</v>
      </c>
      <c r="AI219" s="50">
        <f t="shared" si="66"/>
        <v>0</v>
      </c>
      <c r="AJ219" s="50">
        <f t="shared" si="67"/>
        <v>0</v>
      </c>
      <c r="AK219" s="51">
        <f t="shared" si="68"/>
        <v>0</v>
      </c>
      <c r="AL219" s="37" t="str">
        <f t="shared" si="69"/>
        <v>Er ontbreken nog enkele gegevens!</v>
      </c>
      <c r="AM219" s="11"/>
      <c r="AN219" s="98">
        <f t="shared" si="70"/>
        <v>0</v>
      </c>
      <c r="AV219" s="20">
        <f t="shared" si="71"/>
        <v>0</v>
      </c>
      <c r="AW219" s="11"/>
    </row>
    <row r="220" spans="1:49" ht="15.75" customHeight="1" x14ac:dyDescent="0.2">
      <c r="A220" s="45">
        <f>SUM($AV$12:AV220)</f>
        <v>0</v>
      </c>
      <c r="B220" s="119"/>
      <c r="C220" s="52"/>
      <c r="D220" s="52"/>
      <c r="E220" s="52"/>
      <c r="F220" s="90"/>
      <c r="G220" s="89"/>
      <c r="H220" s="89"/>
      <c r="I220" s="89"/>
      <c r="J220" s="91"/>
      <c r="K220" s="92"/>
      <c r="L220" s="156">
        <f>IF(K220=Organisatie!$E$20,1,0)</f>
        <v>0</v>
      </c>
      <c r="M220" s="156">
        <f>IF(K220=Organisatie!$D$21,1,0)</f>
        <v>0</v>
      </c>
      <c r="N220" s="156">
        <f>IF(K220=Organisatie!$D$22,1,0)</f>
        <v>0</v>
      </c>
      <c r="O220" s="156">
        <f>IF(K220=Organisatie!$D$23,1,0)</f>
        <v>0</v>
      </c>
      <c r="P220" s="156">
        <f t="shared" si="72"/>
        <v>0</v>
      </c>
      <c r="Q220" s="157">
        <f t="shared" si="73"/>
        <v>0</v>
      </c>
      <c r="R220" s="152">
        <f t="shared" si="74"/>
        <v>0</v>
      </c>
      <c r="S220" s="127"/>
      <c r="T220" s="153">
        <f t="shared" si="75"/>
        <v>0</v>
      </c>
      <c r="U220" s="154">
        <f t="shared" si="76"/>
        <v>0</v>
      </c>
      <c r="V220" s="155"/>
      <c r="W220" s="50">
        <f t="shared" si="58"/>
        <v>0</v>
      </c>
      <c r="X220" s="50">
        <f t="shared" si="59"/>
        <v>0</v>
      </c>
      <c r="Y220" s="31"/>
      <c r="Z220" s="22"/>
      <c r="AA220" s="37"/>
      <c r="AB220" s="31"/>
      <c r="AC220" s="50">
        <f t="shared" si="60"/>
        <v>0</v>
      </c>
      <c r="AD220" s="50">
        <f t="shared" si="61"/>
        <v>0</v>
      </c>
      <c r="AE220" s="50">
        <f t="shared" si="62"/>
        <v>0</v>
      </c>
      <c r="AF220" s="50">
        <f t="shared" si="63"/>
        <v>0</v>
      </c>
      <c r="AG220" s="50">
        <f t="shared" si="64"/>
        <v>0</v>
      </c>
      <c r="AH220" s="50">
        <f t="shared" si="65"/>
        <v>0</v>
      </c>
      <c r="AI220" s="50">
        <f t="shared" si="66"/>
        <v>0</v>
      </c>
      <c r="AJ220" s="50">
        <f t="shared" si="67"/>
        <v>0</v>
      </c>
      <c r="AK220" s="51">
        <f t="shared" si="68"/>
        <v>0</v>
      </c>
      <c r="AL220" s="37" t="str">
        <f t="shared" si="69"/>
        <v>Er ontbreken nog enkele gegevens!</v>
      </c>
      <c r="AM220" s="11"/>
      <c r="AN220" s="98">
        <f t="shared" si="70"/>
        <v>0</v>
      </c>
      <c r="AV220" s="20">
        <f t="shared" si="71"/>
        <v>0</v>
      </c>
      <c r="AW220" s="11"/>
    </row>
    <row r="221" spans="1:49" ht="15.75" customHeight="1" x14ac:dyDescent="0.2">
      <c r="A221" s="45">
        <f>SUM($AV$12:AV221)</f>
        <v>0</v>
      </c>
      <c r="B221" s="119"/>
      <c r="C221" s="52"/>
      <c r="D221" s="52"/>
      <c r="E221" s="52"/>
      <c r="F221" s="90"/>
      <c r="G221" s="89"/>
      <c r="H221" s="89"/>
      <c r="I221" s="89"/>
      <c r="J221" s="91"/>
      <c r="K221" s="92"/>
      <c r="L221" s="156">
        <f>IF(K221=Organisatie!$E$20,1,0)</f>
        <v>0</v>
      </c>
      <c r="M221" s="156">
        <f>IF(K221=Organisatie!$D$21,1,0)</f>
        <v>0</v>
      </c>
      <c r="N221" s="156">
        <f>IF(K221=Organisatie!$D$22,1,0)</f>
        <v>0</v>
      </c>
      <c r="O221" s="156">
        <f>IF(K221=Organisatie!$D$23,1,0)</f>
        <v>0</v>
      </c>
      <c r="P221" s="156">
        <f t="shared" si="72"/>
        <v>0</v>
      </c>
      <c r="Q221" s="157">
        <f t="shared" si="73"/>
        <v>0</v>
      </c>
      <c r="R221" s="152">
        <f t="shared" si="74"/>
        <v>0</v>
      </c>
      <c r="S221" s="127"/>
      <c r="T221" s="153">
        <f t="shared" si="75"/>
        <v>0</v>
      </c>
      <c r="U221" s="154">
        <f t="shared" si="76"/>
        <v>0</v>
      </c>
      <c r="V221" s="155"/>
      <c r="W221" s="50">
        <f t="shared" si="58"/>
        <v>0</v>
      </c>
      <c r="X221" s="50">
        <f t="shared" si="59"/>
        <v>0</v>
      </c>
      <c r="Y221" s="31"/>
      <c r="Z221" s="22"/>
      <c r="AA221" s="37"/>
      <c r="AB221" s="31"/>
      <c r="AC221" s="50">
        <f t="shared" si="60"/>
        <v>0</v>
      </c>
      <c r="AD221" s="50">
        <f t="shared" si="61"/>
        <v>0</v>
      </c>
      <c r="AE221" s="50">
        <f t="shared" si="62"/>
        <v>0</v>
      </c>
      <c r="AF221" s="50">
        <f t="shared" si="63"/>
        <v>0</v>
      </c>
      <c r="AG221" s="50">
        <f t="shared" si="64"/>
        <v>0</v>
      </c>
      <c r="AH221" s="50">
        <f t="shared" si="65"/>
        <v>0</v>
      </c>
      <c r="AI221" s="50">
        <f t="shared" si="66"/>
        <v>0</v>
      </c>
      <c r="AJ221" s="50">
        <f t="shared" si="67"/>
        <v>0</v>
      </c>
      <c r="AK221" s="51">
        <f t="shared" si="68"/>
        <v>0</v>
      </c>
      <c r="AL221" s="37" t="str">
        <f t="shared" si="69"/>
        <v>Er ontbreken nog enkele gegevens!</v>
      </c>
      <c r="AM221" s="11"/>
      <c r="AN221" s="98">
        <f t="shared" si="70"/>
        <v>0</v>
      </c>
      <c r="AV221" s="20">
        <f t="shared" si="71"/>
        <v>0</v>
      </c>
      <c r="AW221" s="11"/>
    </row>
    <row r="222" spans="1:49" ht="15.75" customHeight="1" x14ac:dyDescent="0.2">
      <c r="A222" s="45">
        <f>SUM($AV$12:AV222)</f>
        <v>0</v>
      </c>
      <c r="B222" s="119"/>
      <c r="C222" s="52"/>
      <c r="D222" s="52"/>
      <c r="E222" s="52"/>
      <c r="F222" s="90"/>
      <c r="G222" s="89"/>
      <c r="H222" s="89"/>
      <c r="I222" s="89"/>
      <c r="J222" s="91"/>
      <c r="K222" s="92"/>
      <c r="L222" s="156">
        <f>IF(K222=Organisatie!$E$20,1,0)</f>
        <v>0</v>
      </c>
      <c r="M222" s="156">
        <f>IF(K222=Organisatie!$D$21,1,0)</f>
        <v>0</v>
      </c>
      <c r="N222" s="156">
        <f>IF(K222=Organisatie!$D$22,1,0)</f>
        <v>0</v>
      </c>
      <c r="O222" s="156">
        <f>IF(K222=Organisatie!$D$23,1,0)</f>
        <v>0</v>
      </c>
      <c r="P222" s="156">
        <f t="shared" si="72"/>
        <v>0</v>
      </c>
      <c r="Q222" s="157">
        <f t="shared" si="73"/>
        <v>0</v>
      </c>
      <c r="R222" s="152">
        <f t="shared" si="74"/>
        <v>0</v>
      </c>
      <c r="S222" s="127"/>
      <c r="T222" s="153">
        <f t="shared" si="75"/>
        <v>0</v>
      </c>
      <c r="U222" s="154">
        <f t="shared" si="76"/>
        <v>0</v>
      </c>
      <c r="V222" s="155"/>
      <c r="W222" s="50">
        <f t="shared" si="58"/>
        <v>0</v>
      </c>
      <c r="X222" s="50">
        <f t="shared" si="59"/>
        <v>0</v>
      </c>
      <c r="Y222" s="31"/>
      <c r="Z222" s="22"/>
      <c r="AA222" s="37"/>
      <c r="AB222" s="31"/>
      <c r="AC222" s="50">
        <f t="shared" si="60"/>
        <v>0</v>
      </c>
      <c r="AD222" s="50">
        <f t="shared" si="61"/>
        <v>0</v>
      </c>
      <c r="AE222" s="50">
        <f t="shared" si="62"/>
        <v>0</v>
      </c>
      <c r="AF222" s="50">
        <f t="shared" si="63"/>
        <v>0</v>
      </c>
      <c r="AG222" s="50">
        <f t="shared" si="64"/>
        <v>0</v>
      </c>
      <c r="AH222" s="50">
        <f t="shared" si="65"/>
        <v>0</v>
      </c>
      <c r="AI222" s="50">
        <f t="shared" si="66"/>
        <v>0</v>
      </c>
      <c r="AJ222" s="50">
        <f t="shared" si="67"/>
        <v>0</v>
      </c>
      <c r="AK222" s="51">
        <f t="shared" si="68"/>
        <v>0</v>
      </c>
      <c r="AL222" s="37" t="str">
        <f t="shared" si="69"/>
        <v>Er ontbreken nog enkele gegevens!</v>
      </c>
      <c r="AM222" s="11"/>
      <c r="AN222" s="98">
        <f t="shared" si="70"/>
        <v>0</v>
      </c>
      <c r="AV222" s="20">
        <f t="shared" si="71"/>
        <v>0</v>
      </c>
      <c r="AW222" s="11"/>
    </row>
    <row r="223" spans="1:49" ht="15.75" customHeight="1" x14ac:dyDescent="0.2">
      <c r="A223" s="45">
        <f>SUM($AV$12:AV223)</f>
        <v>0</v>
      </c>
      <c r="B223" s="119"/>
      <c r="C223" s="52"/>
      <c r="D223" s="52"/>
      <c r="E223" s="52"/>
      <c r="F223" s="90"/>
      <c r="G223" s="89"/>
      <c r="H223" s="89"/>
      <c r="I223" s="89"/>
      <c r="J223" s="91"/>
      <c r="K223" s="92"/>
      <c r="L223" s="156">
        <f>IF(K223=Organisatie!$E$20,1,0)</f>
        <v>0</v>
      </c>
      <c r="M223" s="156">
        <f>IF(K223=Organisatie!$D$21,1,0)</f>
        <v>0</v>
      </c>
      <c r="N223" s="156">
        <f>IF(K223=Organisatie!$D$22,1,0)</f>
        <v>0</v>
      </c>
      <c r="O223" s="156">
        <f>IF(K223=Organisatie!$D$23,1,0)</f>
        <v>0</v>
      </c>
      <c r="P223" s="156">
        <f t="shared" si="72"/>
        <v>0</v>
      </c>
      <c r="Q223" s="157">
        <f t="shared" si="73"/>
        <v>0</v>
      </c>
      <c r="R223" s="152">
        <f t="shared" si="74"/>
        <v>0</v>
      </c>
      <c r="S223" s="127"/>
      <c r="T223" s="153">
        <f t="shared" si="75"/>
        <v>0</v>
      </c>
      <c r="U223" s="154">
        <f t="shared" si="76"/>
        <v>0</v>
      </c>
      <c r="V223" s="155"/>
      <c r="W223" s="50">
        <f t="shared" si="58"/>
        <v>0</v>
      </c>
      <c r="X223" s="50">
        <f t="shared" si="59"/>
        <v>0</v>
      </c>
      <c r="Y223" s="31"/>
      <c r="Z223" s="22"/>
      <c r="AA223" s="37"/>
      <c r="AB223" s="31"/>
      <c r="AC223" s="50">
        <f t="shared" si="60"/>
        <v>0</v>
      </c>
      <c r="AD223" s="50">
        <f t="shared" si="61"/>
        <v>0</v>
      </c>
      <c r="AE223" s="50">
        <f t="shared" si="62"/>
        <v>0</v>
      </c>
      <c r="AF223" s="50">
        <f t="shared" si="63"/>
        <v>0</v>
      </c>
      <c r="AG223" s="50">
        <f t="shared" si="64"/>
        <v>0</v>
      </c>
      <c r="AH223" s="50">
        <f t="shared" si="65"/>
        <v>0</v>
      </c>
      <c r="AI223" s="50">
        <f t="shared" si="66"/>
        <v>0</v>
      </c>
      <c r="AJ223" s="50">
        <f t="shared" si="67"/>
        <v>0</v>
      </c>
      <c r="AK223" s="51">
        <f t="shared" si="68"/>
        <v>0</v>
      </c>
      <c r="AL223" s="37" t="str">
        <f t="shared" si="69"/>
        <v>Er ontbreken nog enkele gegevens!</v>
      </c>
      <c r="AM223" s="11"/>
      <c r="AN223" s="98">
        <f t="shared" si="70"/>
        <v>0</v>
      </c>
      <c r="AV223" s="20">
        <f t="shared" si="71"/>
        <v>0</v>
      </c>
      <c r="AW223" s="11"/>
    </row>
    <row r="224" spans="1:49" ht="15.75" customHeight="1" x14ac:dyDescent="0.2">
      <c r="A224" s="45">
        <f>SUM($AV$12:AV224)</f>
        <v>0</v>
      </c>
      <c r="B224" s="119"/>
      <c r="C224" s="52"/>
      <c r="D224" s="52"/>
      <c r="E224" s="52"/>
      <c r="F224" s="90"/>
      <c r="G224" s="89"/>
      <c r="H224" s="89"/>
      <c r="I224" s="89"/>
      <c r="J224" s="91"/>
      <c r="K224" s="92"/>
      <c r="L224" s="156">
        <f>IF(K224=Organisatie!$E$20,1,0)</f>
        <v>0</v>
      </c>
      <c r="M224" s="156">
        <f>IF(K224=Organisatie!$D$21,1,0)</f>
        <v>0</v>
      </c>
      <c r="N224" s="156">
        <f>IF(K224=Organisatie!$D$22,1,0)</f>
        <v>0</v>
      </c>
      <c r="O224" s="156">
        <f>IF(K224=Organisatie!$D$23,1,0)</f>
        <v>0</v>
      </c>
      <c r="P224" s="156">
        <f t="shared" si="72"/>
        <v>0</v>
      </c>
      <c r="Q224" s="157">
        <f t="shared" si="73"/>
        <v>0</v>
      </c>
      <c r="R224" s="152">
        <f t="shared" si="74"/>
        <v>0</v>
      </c>
      <c r="S224" s="127"/>
      <c r="T224" s="153">
        <f t="shared" si="75"/>
        <v>0</v>
      </c>
      <c r="U224" s="154">
        <f t="shared" si="76"/>
        <v>0</v>
      </c>
      <c r="V224" s="155"/>
      <c r="W224" s="50">
        <f t="shared" si="58"/>
        <v>0</v>
      </c>
      <c r="X224" s="50">
        <f t="shared" si="59"/>
        <v>0</v>
      </c>
      <c r="Y224" s="31"/>
      <c r="Z224" s="22"/>
      <c r="AA224" s="37"/>
      <c r="AB224" s="31"/>
      <c r="AC224" s="50">
        <f t="shared" si="60"/>
        <v>0</v>
      </c>
      <c r="AD224" s="50">
        <f t="shared" si="61"/>
        <v>0</v>
      </c>
      <c r="AE224" s="50">
        <f t="shared" si="62"/>
        <v>0</v>
      </c>
      <c r="AF224" s="50">
        <f t="shared" si="63"/>
        <v>0</v>
      </c>
      <c r="AG224" s="50">
        <f t="shared" si="64"/>
        <v>0</v>
      </c>
      <c r="AH224" s="50">
        <f t="shared" si="65"/>
        <v>0</v>
      </c>
      <c r="AI224" s="50">
        <f t="shared" si="66"/>
        <v>0</v>
      </c>
      <c r="AJ224" s="50">
        <f t="shared" si="67"/>
        <v>0</v>
      </c>
      <c r="AK224" s="51">
        <f t="shared" si="68"/>
        <v>0</v>
      </c>
      <c r="AL224" s="37" t="str">
        <f t="shared" si="69"/>
        <v>Er ontbreken nog enkele gegevens!</v>
      </c>
      <c r="AM224" s="11"/>
      <c r="AN224" s="98">
        <f t="shared" si="70"/>
        <v>0</v>
      </c>
      <c r="AV224" s="20">
        <f t="shared" si="71"/>
        <v>0</v>
      </c>
      <c r="AW224" s="11"/>
    </row>
    <row r="225" spans="1:49" ht="15.75" customHeight="1" x14ac:dyDescent="0.2">
      <c r="A225" s="45">
        <f>SUM($AV$12:AV225)</f>
        <v>0</v>
      </c>
      <c r="B225" s="119"/>
      <c r="C225" s="52"/>
      <c r="D225" s="52"/>
      <c r="E225" s="52"/>
      <c r="F225" s="90"/>
      <c r="G225" s="89"/>
      <c r="H225" s="89"/>
      <c r="I225" s="89"/>
      <c r="J225" s="91"/>
      <c r="K225" s="92"/>
      <c r="L225" s="156">
        <f>IF(K225=Organisatie!$E$20,1,0)</f>
        <v>0</v>
      </c>
      <c r="M225" s="156">
        <f>IF(K225=Organisatie!$D$21,1,0)</f>
        <v>0</v>
      </c>
      <c r="N225" s="156">
        <f>IF(K225=Organisatie!$D$22,1,0)</f>
        <v>0</v>
      </c>
      <c r="O225" s="156">
        <f>IF(K225=Organisatie!$D$23,1,0)</f>
        <v>0</v>
      </c>
      <c r="P225" s="156">
        <f t="shared" si="72"/>
        <v>0</v>
      </c>
      <c r="Q225" s="157">
        <f t="shared" si="73"/>
        <v>0</v>
      </c>
      <c r="R225" s="152">
        <f t="shared" si="74"/>
        <v>0</v>
      </c>
      <c r="S225" s="127"/>
      <c r="T225" s="153">
        <f t="shared" si="75"/>
        <v>0</v>
      </c>
      <c r="U225" s="154">
        <f t="shared" si="76"/>
        <v>0</v>
      </c>
      <c r="V225" s="155"/>
      <c r="W225" s="50">
        <f t="shared" si="58"/>
        <v>0</v>
      </c>
      <c r="X225" s="50">
        <f t="shared" si="59"/>
        <v>0</v>
      </c>
      <c r="Y225" s="31"/>
      <c r="Z225" s="22"/>
      <c r="AA225" s="37"/>
      <c r="AB225" s="31"/>
      <c r="AC225" s="50">
        <f t="shared" si="60"/>
        <v>0</v>
      </c>
      <c r="AD225" s="50">
        <f t="shared" si="61"/>
        <v>0</v>
      </c>
      <c r="AE225" s="50">
        <f t="shared" si="62"/>
        <v>0</v>
      </c>
      <c r="AF225" s="50">
        <f t="shared" si="63"/>
        <v>0</v>
      </c>
      <c r="AG225" s="50">
        <f t="shared" si="64"/>
        <v>0</v>
      </c>
      <c r="AH225" s="50">
        <f t="shared" si="65"/>
        <v>0</v>
      </c>
      <c r="AI225" s="50">
        <f t="shared" si="66"/>
        <v>0</v>
      </c>
      <c r="AJ225" s="50">
        <f t="shared" si="67"/>
        <v>0</v>
      </c>
      <c r="AK225" s="51">
        <f t="shared" si="68"/>
        <v>0</v>
      </c>
      <c r="AL225" s="37" t="str">
        <f t="shared" si="69"/>
        <v>Er ontbreken nog enkele gegevens!</v>
      </c>
      <c r="AM225" s="11"/>
      <c r="AN225" s="98">
        <f t="shared" si="70"/>
        <v>0</v>
      </c>
      <c r="AV225" s="20">
        <f t="shared" si="71"/>
        <v>0</v>
      </c>
      <c r="AW225" s="11"/>
    </row>
    <row r="226" spans="1:49" ht="15.75" customHeight="1" x14ac:dyDescent="0.2">
      <c r="A226" s="45">
        <f>SUM($AV$12:AV226)</f>
        <v>0</v>
      </c>
      <c r="B226" s="119"/>
      <c r="C226" s="52"/>
      <c r="D226" s="52"/>
      <c r="E226" s="52"/>
      <c r="F226" s="90"/>
      <c r="G226" s="89"/>
      <c r="H226" s="89"/>
      <c r="I226" s="89"/>
      <c r="J226" s="91"/>
      <c r="K226" s="92"/>
      <c r="L226" s="156">
        <f>IF(K226=Organisatie!$E$20,1,0)</f>
        <v>0</v>
      </c>
      <c r="M226" s="156">
        <f>IF(K226=Organisatie!$D$21,1,0)</f>
        <v>0</v>
      </c>
      <c r="N226" s="156">
        <f>IF(K226=Organisatie!$D$22,1,0)</f>
        <v>0</v>
      </c>
      <c r="O226" s="156">
        <f>IF(K226=Organisatie!$D$23,1,0)</f>
        <v>0</v>
      </c>
      <c r="P226" s="156">
        <f t="shared" si="72"/>
        <v>0</v>
      </c>
      <c r="Q226" s="157">
        <f t="shared" si="73"/>
        <v>0</v>
      </c>
      <c r="R226" s="152">
        <f t="shared" si="74"/>
        <v>0</v>
      </c>
      <c r="S226" s="127"/>
      <c r="T226" s="153">
        <f t="shared" si="75"/>
        <v>0</v>
      </c>
      <c r="U226" s="154">
        <f t="shared" si="76"/>
        <v>0</v>
      </c>
      <c r="V226" s="155"/>
      <c r="W226" s="50">
        <f t="shared" si="58"/>
        <v>0</v>
      </c>
      <c r="X226" s="50">
        <f t="shared" si="59"/>
        <v>0</v>
      </c>
      <c r="Y226" s="31"/>
      <c r="Z226" s="22"/>
      <c r="AA226" s="37"/>
      <c r="AB226" s="31"/>
      <c r="AC226" s="50">
        <f t="shared" si="60"/>
        <v>0</v>
      </c>
      <c r="AD226" s="50">
        <f t="shared" si="61"/>
        <v>0</v>
      </c>
      <c r="AE226" s="50">
        <f t="shared" si="62"/>
        <v>0</v>
      </c>
      <c r="AF226" s="50">
        <f t="shared" si="63"/>
        <v>0</v>
      </c>
      <c r="AG226" s="50">
        <f t="shared" si="64"/>
        <v>0</v>
      </c>
      <c r="AH226" s="50">
        <f t="shared" si="65"/>
        <v>0</v>
      </c>
      <c r="AI226" s="50">
        <f t="shared" si="66"/>
        <v>0</v>
      </c>
      <c r="AJ226" s="50">
        <f t="shared" si="67"/>
        <v>0</v>
      </c>
      <c r="AK226" s="51">
        <f t="shared" si="68"/>
        <v>0</v>
      </c>
      <c r="AL226" s="37" t="str">
        <f t="shared" si="69"/>
        <v>Er ontbreken nog enkele gegevens!</v>
      </c>
      <c r="AM226" s="11"/>
      <c r="AN226" s="98">
        <f t="shared" si="70"/>
        <v>0</v>
      </c>
      <c r="AV226" s="20">
        <f t="shared" si="71"/>
        <v>0</v>
      </c>
      <c r="AW226" s="11"/>
    </row>
    <row r="227" spans="1:49" ht="15.75" customHeight="1" x14ac:dyDescent="0.2">
      <c r="A227" s="45">
        <f>SUM($AV$12:AV227)</f>
        <v>0</v>
      </c>
      <c r="B227" s="119"/>
      <c r="C227" s="52"/>
      <c r="D227" s="52"/>
      <c r="E227" s="52"/>
      <c r="F227" s="90"/>
      <c r="G227" s="89"/>
      <c r="H227" s="89"/>
      <c r="I227" s="89"/>
      <c r="J227" s="91"/>
      <c r="K227" s="92"/>
      <c r="L227" s="156">
        <f>IF(K227=Organisatie!$E$20,1,0)</f>
        <v>0</v>
      </c>
      <c r="M227" s="156">
        <f>IF(K227=Organisatie!$D$21,1,0)</f>
        <v>0</v>
      </c>
      <c r="N227" s="156">
        <f>IF(K227=Organisatie!$D$22,1,0)</f>
        <v>0</v>
      </c>
      <c r="O227" s="156">
        <f>IF(K227=Organisatie!$D$23,1,0)</f>
        <v>0</v>
      </c>
      <c r="P227" s="156">
        <f t="shared" si="72"/>
        <v>0</v>
      </c>
      <c r="Q227" s="157">
        <f t="shared" si="73"/>
        <v>0</v>
      </c>
      <c r="R227" s="152">
        <f t="shared" si="74"/>
        <v>0</v>
      </c>
      <c r="S227" s="127"/>
      <c r="T227" s="153">
        <f t="shared" si="75"/>
        <v>0</v>
      </c>
      <c r="U227" s="154">
        <f t="shared" si="76"/>
        <v>0</v>
      </c>
      <c r="V227" s="155"/>
      <c r="W227" s="50">
        <f t="shared" si="58"/>
        <v>0</v>
      </c>
      <c r="X227" s="50">
        <f t="shared" si="59"/>
        <v>0</v>
      </c>
      <c r="Y227" s="31"/>
      <c r="Z227" s="22"/>
      <c r="AA227" s="37"/>
      <c r="AB227" s="31"/>
      <c r="AC227" s="50">
        <f t="shared" si="60"/>
        <v>0</v>
      </c>
      <c r="AD227" s="50">
        <f t="shared" si="61"/>
        <v>0</v>
      </c>
      <c r="AE227" s="50">
        <f t="shared" si="62"/>
        <v>0</v>
      </c>
      <c r="AF227" s="50">
        <f t="shared" si="63"/>
        <v>0</v>
      </c>
      <c r="AG227" s="50">
        <f t="shared" si="64"/>
        <v>0</v>
      </c>
      <c r="AH227" s="50">
        <f t="shared" si="65"/>
        <v>0</v>
      </c>
      <c r="AI227" s="50">
        <f t="shared" si="66"/>
        <v>0</v>
      </c>
      <c r="AJ227" s="50">
        <f t="shared" si="67"/>
        <v>0</v>
      </c>
      <c r="AK227" s="51">
        <f t="shared" si="68"/>
        <v>0</v>
      </c>
      <c r="AL227" s="37" t="str">
        <f t="shared" si="69"/>
        <v>Er ontbreken nog enkele gegevens!</v>
      </c>
      <c r="AM227" s="11"/>
      <c r="AN227" s="98">
        <f t="shared" si="70"/>
        <v>0</v>
      </c>
      <c r="AV227" s="20">
        <f t="shared" si="71"/>
        <v>0</v>
      </c>
      <c r="AW227" s="11"/>
    </row>
    <row r="228" spans="1:49" ht="15.75" customHeight="1" x14ac:dyDescent="0.2">
      <c r="A228" s="45">
        <f>SUM($AV$12:AV228)</f>
        <v>0</v>
      </c>
      <c r="B228" s="119"/>
      <c r="C228" s="52"/>
      <c r="D228" s="52"/>
      <c r="E228" s="52"/>
      <c r="F228" s="90"/>
      <c r="G228" s="89"/>
      <c r="H228" s="89"/>
      <c r="I228" s="89"/>
      <c r="J228" s="91"/>
      <c r="K228" s="92"/>
      <c r="L228" s="156">
        <f>IF(K228=Organisatie!$E$20,1,0)</f>
        <v>0</v>
      </c>
      <c r="M228" s="156">
        <f>IF(K228=Organisatie!$D$21,1,0)</f>
        <v>0</v>
      </c>
      <c r="N228" s="156">
        <f>IF(K228=Organisatie!$D$22,1,0)</f>
        <v>0</v>
      </c>
      <c r="O228" s="156">
        <f>IF(K228=Organisatie!$D$23,1,0)</f>
        <v>0</v>
      </c>
      <c r="P228" s="156">
        <f t="shared" si="72"/>
        <v>0</v>
      </c>
      <c r="Q228" s="157">
        <f t="shared" si="73"/>
        <v>0</v>
      </c>
      <c r="R228" s="152">
        <f t="shared" si="74"/>
        <v>0</v>
      </c>
      <c r="S228" s="127"/>
      <c r="T228" s="153">
        <f t="shared" si="75"/>
        <v>0</v>
      </c>
      <c r="U228" s="154">
        <f t="shared" si="76"/>
        <v>0</v>
      </c>
      <c r="V228" s="155"/>
      <c r="W228" s="50">
        <f t="shared" si="58"/>
        <v>0</v>
      </c>
      <c r="X228" s="50">
        <f t="shared" si="59"/>
        <v>0</v>
      </c>
      <c r="Y228" s="31"/>
      <c r="Z228" s="22"/>
      <c r="AA228" s="37"/>
      <c r="AB228" s="31"/>
      <c r="AC228" s="50">
        <f t="shared" si="60"/>
        <v>0</v>
      </c>
      <c r="AD228" s="50">
        <f t="shared" si="61"/>
        <v>0</v>
      </c>
      <c r="AE228" s="50">
        <f t="shared" si="62"/>
        <v>0</v>
      </c>
      <c r="AF228" s="50">
        <f t="shared" si="63"/>
        <v>0</v>
      </c>
      <c r="AG228" s="50">
        <f t="shared" si="64"/>
        <v>0</v>
      </c>
      <c r="AH228" s="50">
        <f t="shared" si="65"/>
        <v>0</v>
      </c>
      <c r="AI228" s="50">
        <f t="shared" si="66"/>
        <v>0</v>
      </c>
      <c r="AJ228" s="50">
        <f t="shared" si="67"/>
        <v>0</v>
      </c>
      <c r="AK228" s="51">
        <f t="shared" si="68"/>
        <v>0</v>
      </c>
      <c r="AL228" s="37" t="str">
        <f t="shared" si="69"/>
        <v>Er ontbreken nog enkele gegevens!</v>
      </c>
      <c r="AM228" s="11"/>
      <c r="AN228" s="98">
        <f t="shared" si="70"/>
        <v>0</v>
      </c>
      <c r="AV228" s="20">
        <f t="shared" si="71"/>
        <v>0</v>
      </c>
      <c r="AW228" s="11"/>
    </row>
    <row r="229" spans="1:49" ht="15.75" customHeight="1" x14ac:dyDescent="0.2">
      <c r="A229" s="45">
        <f>SUM($AV$12:AV229)</f>
        <v>0</v>
      </c>
      <c r="B229" s="119"/>
      <c r="C229" s="52"/>
      <c r="D229" s="52"/>
      <c r="E229" s="52"/>
      <c r="F229" s="90"/>
      <c r="G229" s="89"/>
      <c r="H229" s="89"/>
      <c r="I229" s="89"/>
      <c r="J229" s="91"/>
      <c r="K229" s="92"/>
      <c r="L229" s="156">
        <f>IF(K229=Organisatie!$E$20,1,0)</f>
        <v>0</v>
      </c>
      <c r="M229" s="156">
        <f>IF(K229=Organisatie!$D$21,1,0)</f>
        <v>0</v>
      </c>
      <c r="N229" s="156">
        <f>IF(K229=Organisatie!$D$22,1,0)</f>
        <v>0</v>
      </c>
      <c r="O229" s="156">
        <f>IF(K229=Organisatie!$D$23,1,0)</f>
        <v>0</v>
      </c>
      <c r="P229" s="156">
        <f t="shared" si="72"/>
        <v>0</v>
      </c>
      <c r="Q229" s="157">
        <f t="shared" si="73"/>
        <v>0</v>
      </c>
      <c r="R229" s="152">
        <f t="shared" si="74"/>
        <v>0</v>
      </c>
      <c r="S229" s="127"/>
      <c r="T229" s="153">
        <f t="shared" si="75"/>
        <v>0</v>
      </c>
      <c r="U229" s="154">
        <f t="shared" si="76"/>
        <v>0</v>
      </c>
      <c r="V229" s="155"/>
      <c r="W229" s="50">
        <f t="shared" si="58"/>
        <v>0</v>
      </c>
      <c r="X229" s="50">
        <f t="shared" si="59"/>
        <v>0</v>
      </c>
      <c r="Y229" s="31"/>
      <c r="Z229" s="22"/>
      <c r="AA229" s="37"/>
      <c r="AB229" s="31"/>
      <c r="AC229" s="50">
        <f t="shared" si="60"/>
        <v>0</v>
      </c>
      <c r="AD229" s="50">
        <f t="shared" si="61"/>
        <v>0</v>
      </c>
      <c r="AE229" s="50">
        <f t="shared" si="62"/>
        <v>0</v>
      </c>
      <c r="AF229" s="50">
        <f t="shared" si="63"/>
        <v>0</v>
      </c>
      <c r="AG229" s="50">
        <f t="shared" si="64"/>
        <v>0</v>
      </c>
      <c r="AH229" s="50">
        <f t="shared" si="65"/>
        <v>0</v>
      </c>
      <c r="AI229" s="50">
        <f t="shared" si="66"/>
        <v>0</v>
      </c>
      <c r="AJ229" s="50">
        <f t="shared" si="67"/>
        <v>0</v>
      </c>
      <c r="AK229" s="51">
        <f t="shared" si="68"/>
        <v>0</v>
      </c>
      <c r="AL229" s="37" t="str">
        <f t="shared" si="69"/>
        <v>Er ontbreken nog enkele gegevens!</v>
      </c>
      <c r="AM229" s="11"/>
      <c r="AN229" s="98">
        <f t="shared" si="70"/>
        <v>0</v>
      </c>
      <c r="AV229" s="20">
        <f t="shared" si="71"/>
        <v>0</v>
      </c>
      <c r="AW229" s="11"/>
    </row>
    <row r="230" spans="1:49" ht="15.75" customHeight="1" x14ac:dyDescent="0.2">
      <c r="A230" s="45">
        <f>SUM($AV$12:AV230)</f>
        <v>0</v>
      </c>
      <c r="B230" s="119"/>
      <c r="C230" s="52"/>
      <c r="D230" s="52"/>
      <c r="E230" s="52"/>
      <c r="F230" s="90"/>
      <c r="G230" s="89"/>
      <c r="H230" s="89"/>
      <c r="I230" s="89"/>
      <c r="J230" s="91"/>
      <c r="K230" s="92"/>
      <c r="L230" s="156">
        <f>IF(K230=Organisatie!$E$20,1,0)</f>
        <v>0</v>
      </c>
      <c r="M230" s="156">
        <f>IF(K230=Organisatie!$D$21,1,0)</f>
        <v>0</v>
      </c>
      <c r="N230" s="156">
        <f>IF(K230=Organisatie!$D$22,1,0)</f>
        <v>0</v>
      </c>
      <c r="O230" s="156">
        <f>IF(K230=Organisatie!$D$23,1,0)</f>
        <v>0</v>
      </c>
      <c r="P230" s="156">
        <f t="shared" si="72"/>
        <v>0</v>
      </c>
      <c r="Q230" s="157">
        <f t="shared" si="73"/>
        <v>0</v>
      </c>
      <c r="R230" s="152">
        <f t="shared" si="74"/>
        <v>0</v>
      </c>
      <c r="S230" s="127"/>
      <c r="T230" s="153">
        <f t="shared" si="75"/>
        <v>0</v>
      </c>
      <c r="U230" s="154">
        <f t="shared" si="76"/>
        <v>0</v>
      </c>
      <c r="V230" s="155"/>
      <c r="W230" s="50">
        <f t="shared" si="58"/>
        <v>0</v>
      </c>
      <c r="X230" s="50">
        <f t="shared" si="59"/>
        <v>0</v>
      </c>
      <c r="Y230" s="31"/>
      <c r="Z230" s="22"/>
      <c r="AA230" s="37"/>
      <c r="AB230" s="31"/>
      <c r="AC230" s="50">
        <f t="shared" si="60"/>
        <v>0</v>
      </c>
      <c r="AD230" s="50">
        <f t="shared" si="61"/>
        <v>0</v>
      </c>
      <c r="AE230" s="50">
        <f t="shared" si="62"/>
        <v>0</v>
      </c>
      <c r="AF230" s="50">
        <f t="shared" si="63"/>
        <v>0</v>
      </c>
      <c r="AG230" s="50">
        <f t="shared" si="64"/>
        <v>0</v>
      </c>
      <c r="AH230" s="50">
        <f t="shared" si="65"/>
        <v>0</v>
      </c>
      <c r="AI230" s="50">
        <f t="shared" si="66"/>
        <v>0</v>
      </c>
      <c r="AJ230" s="50">
        <f t="shared" si="67"/>
        <v>0</v>
      </c>
      <c r="AK230" s="51">
        <f t="shared" si="68"/>
        <v>0</v>
      </c>
      <c r="AL230" s="37" t="str">
        <f t="shared" si="69"/>
        <v>Er ontbreken nog enkele gegevens!</v>
      </c>
      <c r="AM230" s="11"/>
      <c r="AN230" s="98">
        <f t="shared" si="70"/>
        <v>0</v>
      </c>
      <c r="AV230" s="20">
        <f t="shared" si="71"/>
        <v>0</v>
      </c>
      <c r="AW230" s="11"/>
    </row>
    <row r="231" spans="1:49" ht="15.75" customHeight="1" x14ac:dyDescent="0.2">
      <c r="A231" s="45">
        <f>SUM($AV$12:AV231)</f>
        <v>0</v>
      </c>
      <c r="B231" s="119"/>
      <c r="C231" s="52"/>
      <c r="D231" s="52"/>
      <c r="E231" s="52"/>
      <c r="F231" s="90"/>
      <c r="G231" s="89"/>
      <c r="H231" s="89"/>
      <c r="I231" s="89"/>
      <c r="J231" s="91"/>
      <c r="K231" s="92"/>
      <c r="L231" s="156">
        <f>IF(K231=Organisatie!$E$20,1,0)</f>
        <v>0</v>
      </c>
      <c r="M231" s="156">
        <f>IF(K231=Organisatie!$D$21,1,0)</f>
        <v>0</v>
      </c>
      <c r="N231" s="156">
        <f>IF(K231=Organisatie!$D$22,1,0)</f>
        <v>0</v>
      </c>
      <c r="O231" s="156">
        <f>IF(K231=Organisatie!$D$23,1,0)</f>
        <v>0</v>
      </c>
      <c r="P231" s="156">
        <f t="shared" si="72"/>
        <v>0</v>
      </c>
      <c r="Q231" s="157">
        <f t="shared" si="73"/>
        <v>0</v>
      </c>
      <c r="R231" s="152">
        <f t="shared" si="74"/>
        <v>0</v>
      </c>
      <c r="S231" s="127"/>
      <c r="T231" s="153">
        <f t="shared" si="75"/>
        <v>0</v>
      </c>
      <c r="U231" s="154">
        <f t="shared" si="76"/>
        <v>0</v>
      </c>
      <c r="V231" s="155"/>
      <c r="W231" s="50">
        <f t="shared" si="58"/>
        <v>0</v>
      </c>
      <c r="X231" s="50">
        <f t="shared" si="59"/>
        <v>0</v>
      </c>
      <c r="Y231" s="31"/>
      <c r="Z231" s="22"/>
      <c r="AA231" s="37"/>
      <c r="AB231" s="31"/>
      <c r="AC231" s="50">
        <f t="shared" si="60"/>
        <v>0</v>
      </c>
      <c r="AD231" s="50">
        <f t="shared" si="61"/>
        <v>0</v>
      </c>
      <c r="AE231" s="50">
        <f t="shared" si="62"/>
        <v>0</v>
      </c>
      <c r="AF231" s="50">
        <f t="shared" si="63"/>
        <v>0</v>
      </c>
      <c r="AG231" s="50">
        <f t="shared" si="64"/>
        <v>0</v>
      </c>
      <c r="AH231" s="50">
        <f t="shared" si="65"/>
        <v>0</v>
      </c>
      <c r="AI231" s="50">
        <f t="shared" si="66"/>
        <v>0</v>
      </c>
      <c r="AJ231" s="50">
        <f t="shared" si="67"/>
        <v>0</v>
      </c>
      <c r="AK231" s="51">
        <f t="shared" si="68"/>
        <v>0</v>
      </c>
      <c r="AL231" s="37" t="str">
        <f t="shared" si="69"/>
        <v>Er ontbreken nog enkele gegevens!</v>
      </c>
      <c r="AM231" s="11"/>
      <c r="AN231" s="98">
        <f t="shared" si="70"/>
        <v>0</v>
      </c>
      <c r="AV231" s="20">
        <f t="shared" si="71"/>
        <v>0</v>
      </c>
      <c r="AW231" s="11"/>
    </row>
    <row r="232" spans="1:49" ht="15.75" customHeight="1" x14ac:dyDescent="0.2">
      <c r="A232" s="45">
        <f>SUM($AV$12:AV232)</f>
        <v>0</v>
      </c>
      <c r="B232" s="119"/>
      <c r="C232" s="52"/>
      <c r="D232" s="52"/>
      <c r="E232" s="52"/>
      <c r="F232" s="90"/>
      <c r="G232" s="89"/>
      <c r="H232" s="89"/>
      <c r="I232" s="89"/>
      <c r="J232" s="91"/>
      <c r="K232" s="92"/>
      <c r="L232" s="156">
        <f>IF(K232=Organisatie!$E$20,1,0)</f>
        <v>0</v>
      </c>
      <c r="M232" s="156">
        <f>IF(K232=Organisatie!$D$21,1,0)</f>
        <v>0</v>
      </c>
      <c r="N232" s="156">
        <f>IF(K232=Organisatie!$D$22,1,0)</f>
        <v>0</v>
      </c>
      <c r="O232" s="156">
        <f>IF(K232=Organisatie!$D$23,1,0)</f>
        <v>0</v>
      </c>
      <c r="P232" s="156">
        <f t="shared" si="72"/>
        <v>0</v>
      </c>
      <c r="Q232" s="157">
        <f t="shared" si="73"/>
        <v>0</v>
      </c>
      <c r="R232" s="152">
        <f t="shared" si="74"/>
        <v>0</v>
      </c>
      <c r="S232" s="127"/>
      <c r="T232" s="153">
        <f t="shared" si="75"/>
        <v>0</v>
      </c>
      <c r="U232" s="154">
        <f t="shared" si="76"/>
        <v>0</v>
      </c>
      <c r="V232" s="155"/>
      <c r="W232" s="50">
        <f t="shared" si="58"/>
        <v>0</v>
      </c>
      <c r="X232" s="50">
        <f t="shared" si="59"/>
        <v>0</v>
      </c>
      <c r="Y232" s="31"/>
      <c r="Z232" s="22"/>
      <c r="AA232" s="37"/>
      <c r="AB232" s="31"/>
      <c r="AC232" s="50">
        <f t="shared" si="60"/>
        <v>0</v>
      </c>
      <c r="AD232" s="50">
        <f t="shared" si="61"/>
        <v>0</v>
      </c>
      <c r="AE232" s="50">
        <f t="shared" si="62"/>
        <v>0</v>
      </c>
      <c r="AF232" s="50">
        <f t="shared" si="63"/>
        <v>0</v>
      </c>
      <c r="AG232" s="50">
        <f t="shared" si="64"/>
        <v>0</v>
      </c>
      <c r="AH232" s="50">
        <f t="shared" si="65"/>
        <v>0</v>
      </c>
      <c r="AI232" s="50">
        <f t="shared" si="66"/>
        <v>0</v>
      </c>
      <c r="AJ232" s="50">
        <f t="shared" si="67"/>
        <v>0</v>
      </c>
      <c r="AK232" s="51">
        <f t="shared" si="68"/>
        <v>0</v>
      </c>
      <c r="AL232" s="37" t="str">
        <f t="shared" si="69"/>
        <v>Er ontbreken nog enkele gegevens!</v>
      </c>
      <c r="AM232" s="11"/>
      <c r="AN232" s="98">
        <f t="shared" si="70"/>
        <v>0</v>
      </c>
      <c r="AV232" s="20">
        <f t="shared" si="71"/>
        <v>0</v>
      </c>
      <c r="AW232" s="11"/>
    </row>
    <row r="233" spans="1:49" ht="15.75" customHeight="1" x14ac:dyDescent="0.2">
      <c r="A233" s="45">
        <f>SUM($AV$12:AV233)</f>
        <v>0</v>
      </c>
      <c r="B233" s="119"/>
      <c r="C233" s="52"/>
      <c r="D233" s="52"/>
      <c r="E233" s="52"/>
      <c r="F233" s="90"/>
      <c r="G233" s="89"/>
      <c r="H233" s="89"/>
      <c r="I233" s="89"/>
      <c r="J233" s="91"/>
      <c r="K233" s="92"/>
      <c r="L233" s="156">
        <f>IF(K233=Organisatie!$E$20,1,0)</f>
        <v>0</v>
      </c>
      <c r="M233" s="156">
        <f>IF(K233=Organisatie!$D$21,1,0)</f>
        <v>0</v>
      </c>
      <c r="N233" s="156">
        <f>IF(K233=Organisatie!$D$22,1,0)</f>
        <v>0</v>
      </c>
      <c r="O233" s="156">
        <f>IF(K233=Organisatie!$D$23,1,0)</f>
        <v>0</v>
      </c>
      <c r="P233" s="156">
        <f t="shared" si="72"/>
        <v>0</v>
      </c>
      <c r="Q233" s="157">
        <f t="shared" si="73"/>
        <v>0</v>
      </c>
      <c r="R233" s="152">
        <f t="shared" si="74"/>
        <v>0</v>
      </c>
      <c r="S233" s="127"/>
      <c r="T233" s="153">
        <f t="shared" si="75"/>
        <v>0</v>
      </c>
      <c r="U233" s="154">
        <f t="shared" si="76"/>
        <v>0</v>
      </c>
      <c r="V233" s="155"/>
      <c r="W233" s="50">
        <f t="shared" si="58"/>
        <v>0</v>
      </c>
      <c r="X233" s="50">
        <f t="shared" si="59"/>
        <v>0</v>
      </c>
      <c r="Y233" s="31"/>
      <c r="Z233" s="22"/>
      <c r="AA233" s="37"/>
      <c r="AB233" s="31"/>
      <c r="AC233" s="50">
        <f t="shared" si="60"/>
        <v>0</v>
      </c>
      <c r="AD233" s="50">
        <f t="shared" si="61"/>
        <v>0</v>
      </c>
      <c r="AE233" s="50">
        <f t="shared" si="62"/>
        <v>0</v>
      </c>
      <c r="AF233" s="50">
        <f t="shared" si="63"/>
        <v>0</v>
      </c>
      <c r="AG233" s="50">
        <f t="shared" si="64"/>
        <v>0</v>
      </c>
      <c r="AH233" s="50">
        <f t="shared" si="65"/>
        <v>0</v>
      </c>
      <c r="AI233" s="50">
        <f t="shared" si="66"/>
        <v>0</v>
      </c>
      <c r="AJ233" s="50">
        <f t="shared" si="67"/>
        <v>0</v>
      </c>
      <c r="AK233" s="51">
        <f t="shared" si="68"/>
        <v>0</v>
      </c>
      <c r="AL233" s="37" t="str">
        <f t="shared" si="69"/>
        <v>Er ontbreken nog enkele gegevens!</v>
      </c>
      <c r="AM233" s="11"/>
      <c r="AN233" s="98">
        <f t="shared" si="70"/>
        <v>0</v>
      </c>
      <c r="AV233" s="20">
        <f t="shared" si="71"/>
        <v>0</v>
      </c>
      <c r="AW233" s="11"/>
    </row>
    <row r="234" spans="1:49" ht="15.75" customHeight="1" x14ac:dyDescent="0.2">
      <c r="A234" s="45">
        <f>SUM($AV$12:AV234)</f>
        <v>0</v>
      </c>
      <c r="B234" s="119"/>
      <c r="C234" s="52"/>
      <c r="D234" s="52"/>
      <c r="E234" s="52"/>
      <c r="F234" s="90"/>
      <c r="G234" s="89"/>
      <c r="H234" s="89"/>
      <c r="I234" s="89"/>
      <c r="J234" s="91"/>
      <c r="K234" s="92"/>
      <c r="L234" s="156">
        <f>IF(K234=Organisatie!$E$20,1,0)</f>
        <v>0</v>
      </c>
      <c r="M234" s="156">
        <f>IF(K234=Organisatie!$D$21,1,0)</f>
        <v>0</v>
      </c>
      <c r="N234" s="156">
        <f>IF(K234=Organisatie!$D$22,1,0)</f>
        <v>0</v>
      </c>
      <c r="O234" s="156">
        <f>IF(K234=Organisatie!$D$23,1,0)</f>
        <v>0</v>
      </c>
      <c r="P234" s="156">
        <f t="shared" si="72"/>
        <v>0</v>
      </c>
      <c r="Q234" s="157">
        <f t="shared" si="73"/>
        <v>0</v>
      </c>
      <c r="R234" s="152">
        <f t="shared" si="74"/>
        <v>0</v>
      </c>
      <c r="S234" s="127"/>
      <c r="T234" s="153">
        <f t="shared" si="75"/>
        <v>0</v>
      </c>
      <c r="U234" s="154">
        <f t="shared" si="76"/>
        <v>0</v>
      </c>
      <c r="V234" s="155"/>
      <c r="W234" s="50">
        <f t="shared" si="58"/>
        <v>0</v>
      </c>
      <c r="X234" s="50">
        <f t="shared" si="59"/>
        <v>0</v>
      </c>
      <c r="Y234" s="31"/>
      <c r="Z234" s="22"/>
      <c r="AA234" s="37"/>
      <c r="AB234" s="31"/>
      <c r="AC234" s="50">
        <f t="shared" si="60"/>
        <v>0</v>
      </c>
      <c r="AD234" s="50">
        <f t="shared" si="61"/>
        <v>0</v>
      </c>
      <c r="AE234" s="50">
        <f t="shared" si="62"/>
        <v>0</v>
      </c>
      <c r="AF234" s="50">
        <f t="shared" si="63"/>
        <v>0</v>
      </c>
      <c r="AG234" s="50">
        <f t="shared" si="64"/>
        <v>0</v>
      </c>
      <c r="AH234" s="50">
        <f t="shared" si="65"/>
        <v>0</v>
      </c>
      <c r="AI234" s="50">
        <f t="shared" si="66"/>
        <v>0</v>
      </c>
      <c r="AJ234" s="50">
        <f t="shared" si="67"/>
        <v>0</v>
      </c>
      <c r="AK234" s="51">
        <f t="shared" si="68"/>
        <v>0</v>
      </c>
      <c r="AL234" s="37" t="str">
        <f t="shared" si="69"/>
        <v>Er ontbreken nog enkele gegevens!</v>
      </c>
      <c r="AM234" s="11"/>
      <c r="AN234" s="98">
        <f t="shared" si="70"/>
        <v>0</v>
      </c>
      <c r="AV234" s="20">
        <f t="shared" si="71"/>
        <v>0</v>
      </c>
      <c r="AW234" s="11"/>
    </row>
    <row r="235" spans="1:49" ht="15.75" customHeight="1" x14ac:dyDescent="0.2">
      <c r="A235" s="45">
        <f>SUM($AV$12:AV235)</f>
        <v>0</v>
      </c>
      <c r="B235" s="119"/>
      <c r="C235" s="52"/>
      <c r="D235" s="52"/>
      <c r="E235" s="52"/>
      <c r="F235" s="90"/>
      <c r="G235" s="89"/>
      <c r="H235" s="89"/>
      <c r="I235" s="89"/>
      <c r="J235" s="91"/>
      <c r="K235" s="92"/>
      <c r="L235" s="156">
        <f>IF(K235=Organisatie!$E$20,1,0)</f>
        <v>0</v>
      </c>
      <c r="M235" s="156">
        <f>IF(K235=Organisatie!$D$21,1,0)</f>
        <v>0</v>
      </c>
      <c r="N235" s="156">
        <f>IF(K235=Organisatie!$D$22,1,0)</f>
        <v>0</v>
      </c>
      <c r="O235" s="156">
        <f>IF(K235=Organisatie!$D$23,1,0)</f>
        <v>0</v>
      </c>
      <c r="P235" s="156">
        <f t="shared" si="72"/>
        <v>0</v>
      </c>
      <c r="Q235" s="157">
        <f t="shared" si="73"/>
        <v>0</v>
      </c>
      <c r="R235" s="152">
        <f t="shared" si="74"/>
        <v>0</v>
      </c>
      <c r="S235" s="127"/>
      <c r="T235" s="153">
        <f t="shared" si="75"/>
        <v>0</v>
      </c>
      <c r="U235" s="154">
        <f t="shared" si="76"/>
        <v>0</v>
      </c>
      <c r="V235" s="155"/>
      <c r="W235" s="50">
        <f t="shared" si="58"/>
        <v>0</v>
      </c>
      <c r="X235" s="50">
        <f t="shared" si="59"/>
        <v>0</v>
      </c>
      <c r="Y235" s="31"/>
      <c r="Z235" s="22"/>
      <c r="AA235" s="37"/>
      <c r="AB235" s="31"/>
      <c r="AC235" s="50">
        <f t="shared" si="60"/>
        <v>0</v>
      </c>
      <c r="AD235" s="50">
        <f t="shared" si="61"/>
        <v>0</v>
      </c>
      <c r="AE235" s="50">
        <f t="shared" si="62"/>
        <v>0</v>
      </c>
      <c r="AF235" s="50">
        <f t="shared" si="63"/>
        <v>0</v>
      </c>
      <c r="AG235" s="50">
        <f t="shared" si="64"/>
        <v>0</v>
      </c>
      <c r="AH235" s="50">
        <f t="shared" si="65"/>
        <v>0</v>
      </c>
      <c r="AI235" s="50">
        <f t="shared" si="66"/>
        <v>0</v>
      </c>
      <c r="AJ235" s="50">
        <f t="shared" si="67"/>
        <v>0</v>
      </c>
      <c r="AK235" s="51">
        <f t="shared" si="68"/>
        <v>0</v>
      </c>
      <c r="AL235" s="37" t="str">
        <f t="shared" si="69"/>
        <v>Er ontbreken nog enkele gegevens!</v>
      </c>
      <c r="AM235" s="11"/>
      <c r="AN235" s="98">
        <f t="shared" si="70"/>
        <v>0</v>
      </c>
      <c r="AV235" s="20">
        <f t="shared" si="71"/>
        <v>0</v>
      </c>
      <c r="AW235" s="11"/>
    </row>
    <row r="236" spans="1:49" ht="15.75" customHeight="1" x14ac:dyDescent="0.2">
      <c r="A236" s="45">
        <f>SUM($AV$12:AV236)</f>
        <v>0</v>
      </c>
      <c r="B236" s="119"/>
      <c r="C236" s="52"/>
      <c r="D236" s="52"/>
      <c r="E236" s="52"/>
      <c r="F236" s="90"/>
      <c r="G236" s="89"/>
      <c r="H236" s="89"/>
      <c r="I236" s="89"/>
      <c r="J236" s="91"/>
      <c r="K236" s="92"/>
      <c r="L236" s="156">
        <f>IF(K236=Organisatie!$E$20,1,0)</f>
        <v>0</v>
      </c>
      <c r="M236" s="156">
        <f>IF(K236=Organisatie!$D$21,1,0)</f>
        <v>0</v>
      </c>
      <c r="N236" s="156">
        <f>IF(K236=Organisatie!$D$22,1,0)</f>
        <v>0</v>
      </c>
      <c r="O236" s="156">
        <f>IF(K236=Organisatie!$D$23,1,0)</f>
        <v>0</v>
      </c>
      <c r="P236" s="156">
        <f t="shared" si="72"/>
        <v>0</v>
      </c>
      <c r="Q236" s="157">
        <f t="shared" si="73"/>
        <v>0</v>
      </c>
      <c r="R236" s="152">
        <f t="shared" si="74"/>
        <v>0</v>
      </c>
      <c r="S236" s="127"/>
      <c r="T236" s="153">
        <f t="shared" si="75"/>
        <v>0</v>
      </c>
      <c r="U236" s="154">
        <f t="shared" si="76"/>
        <v>0</v>
      </c>
      <c r="V236" s="155"/>
      <c r="W236" s="50">
        <f t="shared" si="58"/>
        <v>0</v>
      </c>
      <c r="X236" s="50">
        <f t="shared" si="59"/>
        <v>0</v>
      </c>
      <c r="Y236" s="31"/>
      <c r="Z236" s="22"/>
      <c r="AA236" s="37"/>
      <c r="AB236" s="31"/>
      <c r="AC236" s="50">
        <f t="shared" si="60"/>
        <v>0</v>
      </c>
      <c r="AD236" s="50">
        <f t="shared" si="61"/>
        <v>0</v>
      </c>
      <c r="AE236" s="50">
        <f t="shared" si="62"/>
        <v>0</v>
      </c>
      <c r="AF236" s="50">
        <f t="shared" si="63"/>
        <v>0</v>
      </c>
      <c r="AG236" s="50">
        <f t="shared" si="64"/>
        <v>0</v>
      </c>
      <c r="AH236" s="50">
        <f t="shared" si="65"/>
        <v>0</v>
      </c>
      <c r="AI236" s="50">
        <f t="shared" si="66"/>
        <v>0</v>
      </c>
      <c r="AJ236" s="50">
        <f t="shared" si="67"/>
        <v>0</v>
      </c>
      <c r="AK236" s="51">
        <f t="shared" si="68"/>
        <v>0</v>
      </c>
      <c r="AL236" s="37" t="str">
        <f t="shared" si="69"/>
        <v>Er ontbreken nog enkele gegevens!</v>
      </c>
      <c r="AM236" s="11"/>
      <c r="AN236" s="98">
        <f t="shared" si="70"/>
        <v>0</v>
      </c>
      <c r="AV236" s="20">
        <f t="shared" si="71"/>
        <v>0</v>
      </c>
      <c r="AW236" s="11"/>
    </row>
    <row r="237" spans="1:49" ht="15.75" customHeight="1" x14ac:dyDescent="0.2">
      <c r="A237" s="45">
        <f>SUM($AV$12:AV237)</f>
        <v>0</v>
      </c>
      <c r="B237" s="119"/>
      <c r="C237" s="52"/>
      <c r="D237" s="52"/>
      <c r="E237" s="52"/>
      <c r="F237" s="90"/>
      <c r="G237" s="89"/>
      <c r="H237" s="89"/>
      <c r="I237" s="89"/>
      <c r="J237" s="91"/>
      <c r="K237" s="92"/>
      <c r="L237" s="156">
        <f>IF(K237=Organisatie!$E$20,1,0)</f>
        <v>0</v>
      </c>
      <c r="M237" s="156">
        <f>IF(K237=Organisatie!$D$21,1,0)</f>
        <v>0</v>
      </c>
      <c r="N237" s="156">
        <f>IF(K237=Organisatie!$D$22,1,0)</f>
        <v>0</v>
      </c>
      <c r="O237" s="156">
        <f>IF(K237=Organisatie!$D$23,1,0)</f>
        <v>0</v>
      </c>
      <c r="P237" s="156">
        <f t="shared" si="72"/>
        <v>0</v>
      </c>
      <c r="Q237" s="157">
        <f t="shared" si="73"/>
        <v>0</v>
      </c>
      <c r="R237" s="152">
        <f t="shared" si="74"/>
        <v>0</v>
      </c>
      <c r="S237" s="127"/>
      <c r="T237" s="153">
        <f t="shared" si="75"/>
        <v>0</v>
      </c>
      <c r="U237" s="154">
        <f t="shared" si="76"/>
        <v>0</v>
      </c>
      <c r="V237" s="155"/>
      <c r="W237" s="50">
        <f t="shared" si="58"/>
        <v>0</v>
      </c>
      <c r="X237" s="50">
        <f t="shared" si="59"/>
        <v>0</v>
      </c>
      <c r="Y237" s="31"/>
      <c r="Z237" s="22"/>
      <c r="AA237" s="37"/>
      <c r="AB237" s="31"/>
      <c r="AC237" s="50">
        <f t="shared" si="60"/>
        <v>0</v>
      </c>
      <c r="AD237" s="50">
        <f t="shared" si="61"/>
        <v>0</v>
      </c>
      <c r="AE237" s="50">
        <f t="shared" si="62"/>
        <v>0</v>
      </c>
      <c r="AF237" s="50">
        <f t="shared" si="63"/>
        <v>0</v>
      </c>
      <c r="AG237" s="50">
        <f t="shared" si="64"/>
        <v>0</v>
      </c>
      <c r="AH237" s="50">
        <f t="shared" si="65"/>
        <v>0</v>
      </c>
      <c r="AI237" s="50">
        <f t="shared" si="66"/>
        <v>0</v>
      </c>
      <c r="AJ237" s="50">
        <f t="shared" si="67"/>
        <v>0</v>
      </c>
      <c r="AK237" s="51">
        <f t="shared" si="68"/>
        <v>0</v>
      </c>
      <c r="AL237" s="37" t="str">
        <f t="shared" si="69"/>
        <v>Er ontbreken nog enkele gegevens!</v>
      </c>
      <c r="AM237" s="11"/>
      <c r="AN237" s="98">
        <f t="shared" si="70"/>
        <v>0</v>
      </c>
      <c r="AV237" s="20">
        <f t="shared" si="71"/>
        <v>0</v>
      </c>
      <c r="AW237" s="11"/>
    </row>
    <row r="238" spans="1:49" ht="15.75" customHeight="1" x14ac:dyDescent="0.2">
      <c r="A238" s="45">
        <f>SUM($AV$12:AV238)</f>
        <v>0</v>
      </c>
      <c r="B238" s="119"/>
      <c r="C238" s="52"/>
      <c r="D238" s="52"/>
      <c r="E238" s="52"/>
      <c r="F238" s="90"/>
      <c r="G238" s="89"/>
      <c r="H238" s="89"/>
      <c r="I238" s="89"/>
      <c r="J238" s="91"/>
      <c r="K238" s="92"/>
      <c r="L238" s="156">
        <f>IF(K238=Organisatie!$E$20,1,0)</f>
        <v>0</v>
      </c>
      <c r="M238" s="156">
        <f>IF(K238=Organisatie!$D$21,1,0)</f>
        <v>0</v>
      </c>
      <c r="N238" s="156">
        <f>IF(K238=Organisatie!$D$22,1,0)</f>
        <v>0</v>
      </c>
      <c r="O238" s="156">
        <f>IF(K238=Organisatie!$D$23,1,0)</f>
        <v>0</v>
      </c>
      <c r="P238" s="156">
        <f t="shared" si="72"/>
        <v>0</v>
      </c>
      <c r="Q238" s="157">
        <f t="shared" si="73"/>
        <v>0</v>
      </c>
      <c r="R238" s="152">
        <f t="shared" si="74"/>
        <v>0</v>
      </c>
      <c r="S238" s="127"/>
      <c r="T238" s="153">
        <f t="shared" si="75"/>
        <v>0</v>
      </c>
      <c r="U238" s="154">
        <f t="shared" si="76"/>
        <v>0</v>
      </c>
      <c r="V238" s="155"/>
      <c r="W238" s="50">
        <f t="shared" si="58"/>
        <v>0</v>
      </c>
      <c r="X238" s="50">
        <f t="shared" si="59"/>
        <v>0</v>
      </c>
      <c r="Y238" s="31"/>
      <c r="Z238" s="22"/>
      <c r="AA238" s="37"/>
      <c r="AB238" s="31"/>
      <c r="AC238" s="50">
        <f t="shared" si="60"/>
        <v>0</v>
      </c>
      <c r="AD238" s="50">
        <f t="shared" si="61"/>
        <v>0</v>
      </c>
      <c r="AE238" s="50">
        <f t="shared" si="62"/>
        <v>0</v>
      </c>
      <c r="AF238" s="50">
        <f t="shared" si="63"/>
        <v>0</v>
      </c>
      <c r="AG238" s="50">
        <f t="shared" si="64"/>
        <v>0</v>
      </c>
      <c r="AH238" s="50">
        <f t="shared" si="65"/>
        <v>0</v>
      </c>
      <c r="AI238" s="50">
        <f t="shared" si="66"/>
        <v>0</v>
      </c>
      <c r="AJ238" s="50">
        <f t="shared" si="67"/>
        <v>0</v>
      </c>
      <c r="AK238" s="51">
        <f t="shared" si="68"/>
        <v>0</v>
      </c>
      <c r="AL238" s="37" t="str">
        <f t="shared" si="69"/>
        <v>Er ontbreken nog enkele gegevens!</v>
      </c>
      <c r="AM238" s="11"/>
      <c r="AN238" s="98">
        <f t="shared" si="70"/>
        <v>0</v>
      </c>
      <c r="AV238" s="20">
        <f t="shared" si="71"/>
        <v>0</v>
      </c>
      <c r="AW238" s="11"/>
    </row>
    <row r="239" spans="1:49" ht="15.75" customHeight="1" x14ac:dyDescent="0.2">
      <c r="A239" s="45">
        <f>SUM($AV$12:AV239)</f>
        <v>0</v>
      </c>
      <c r="B239" s="119"/>
      <c r="C239" s="52"/>
      <c r="D239" s="52"/>
      <c r="E239" s="52"/>
      <c r="F239" s="90"/>
      <c r="G239" s="89"/>
      <c r="H239" s="89"/>
      <c r="I239" s="89"/>
      <c r="J239" s="91"/>
      <c r="K239" s="92"/>
      <c r="L239" s="156">
        <f>IF(K239=Organisatie!$E$20,1,0)</f>
        <v>0</v>
      </c>
      <c r="M239" s="156">
        <f>IF(K239=Organisatie!$D$21,1,0)</f>
        <v>0</v>
      </c>
      <c r="N239" s="156">
        <f>IF(K239=Organisatie!$D$22,1,0)</f>
        <v>0</v>
      </c>
      <c r="O239" s="156">
        <f>IF(K239=Organisatie!$D$23,1,0)</f>
        <v>0</v>
      </c>
      <c r="P239" s="156">
        <f t="shared" si="72"/>
        <v>0</v>
      </c>
      <c r="Q239" s="157">
        <f t="shared" si="73"/>
        <v>0</v>
      </c>
      <c r="R239" s="152">
        <f t="shared" si="74"/>
        <v>0</v>
      </c>
      <c r="S239" s="127"/>
      <c r="T239" s="153">
        <f t="shared" si="75"/>
        <v>0</v>
      </c>
      <c r="U239" s="154">
        <f t="shared" si="76"/>
        <v>0</v>
      </c>
      <c r="V239" s="155"/>
      <c r="W239" s="50">
        <f t="shared" si="58"/>
        <v>0</v>
      </c>
      <c r="X239" s="50">
        <f t="shared" si="59"/>
        <v>0</v>
      </c>
      <c r="Y239" s="31"/>
      <c r="Z239" s="22"/>
      <c r="AA239" s="37"/>
      <c r="AB239" s="31"/>
      <c r="AC239" s="50">
        <f t="shared" si="60"/>
        <v>0</v>
      </c>
      <c r="AD239" s="50">
        <f t="shared" si="61"/>
        <v>0</v>
      </c>
      <c r="AE239" s="50">
        <f t="shared" si="62"/>
        <v>0</v>
      </c>
      <c r="AF239" s="50">
        <f t="shared" si="63"/>
        <v>0</v>
      </c>
      <c r="AG239" s="50">
        <f t="shared" si="64"/>
        <v>0</v>
      </c>
      <c r="AH239" s="50">
        <f t="shared" si="65"/>
        <v>0</v>
      </c>
      <c r="AI239" s="50">
        <f t="shared" si="66"/>
        <v>0</v>
      </c>
      <c r="AJ239" s="50">
        <f t="shared" si="67"/>
        <v>0</v>
      </c>
      <c r="AK239" s="51">
        <f t="shared" si="68"/>
        <v>0</v>
      </c>
      <c r="AL239" s="37" t="str">
        <f t="shared" si="69"/>
        <v>Er ontbreken nog enkele gegevens!</v>
      </c>
      <c r="AM239" s="11"/>
      <c r="AN239" s="98">
        <f t="shared" si="70"/>
        <v>0</v>
      </c>
      <c r="AV239" s="20">
        <f t="shared" si="71"/>
        <v>0</v>
      </c>
      <c r="AW239" s="11"/>
    </row>
    <row r="240" spans="1:49" ht="15.75" customHeight="1" x14ac:dyDescent="0.2">
      <c r="A240" s="45">
        <f>SUM($AV$12:AV240)</f>
        <v>0</v>
      </c>
      <c r="B240" s="119"/>
      <c r="C240" s="52"/>
      <c r="D240" s="52"/>
      <c r="E240" s="52"/>
      <c r="F240" s="90"/>
      <c r="G240" s="89"/>
      <c r="H240" s="89"/>
      <c r="I240" s="89"/>
      <c r="J240" s="91"/>
      <c r="K240" s="92"/>
      <c r="L240" s="156">
        <f>IF(K240=Organisatie!$E$20,1,0)</f>
        <v>0</v>
      </c>
      <c r="M240" s="156">
        <f>IF(K240=Organisatie!$D$21,1,0)</f>
        <v>0</v>
      </c>
      <c r="N240" s="156">
        <f>IF(K240=Organisatie!$D$22,1,0)</f>
        <v>0</v>
      </c>
      <c r="O240" s="156">
        <f>IF(K240=Organisatie!$D$23,1,0)</f>
        <v>0</v>
      </c>
      <c r="P240" s="156">
        <f t="shared" si="72"/>
        <v>0</v>
      </c>
      <c r="Q240" s="157">
        <f t="shared" si="73"/>
        <v>0</v>
      </c>
      <c r="R240" s="152">
        <f t="shared" si="74"/>
        <v>0</v>
      </c>
      <c r="S240" s="127"/>
      <c r="T240" s="153">
        <f t="shared" si="75"/>
        <v>0</v>
      </c>
      <c r="U240" s="154">
        <f t="shared" si="76"/>
        <v>0</v>
      </c>
      <c r="V240" s="155"/>
      <c r="W240" s="50">
        <f t="shared" si="58"/>
        <v>0</v>
      </c>
      <c r="X240" s="50">
        <f t="shared" si="59"/>
        <v>0</v>
      </c>
      <c r="Y240" s="31"/>
      <c r="Z240" s="22"/>
      <c r="AA240" s="37"/>
      <c r="AB240" s="31"/>
      <c r="AC240" s="50">
        <f t="shared" si="60"/>
        <v>0</v>
      </c>
      <c r="AD240" s="50">
        <f t="shared" si="61"/>
        <v>0</v>
      </c>
      <c r="AE240" s="50">
        <f t="shared" si="62"/>
        <v>0</v>
      </c>
      <c r="AF240" s="50">
        <f t="shared" si="63"/>
        <v>0</v>
      </c>
      <c r="AG240" s="50">
        <f t="shared" si="64"/>
        <v>0</v>
      </c>
      <c r="AH240" s="50">
        <f t="shared" si="65"/>
        <v>0</v>
      </c>
      <c r="AI240" s="50">
        <f t="shared" si="66"/>
        <v>0</v>
      </c>
      <c r="AJ240" s="50">
        <f t="shared" si="67"/>
        <v>0</v>
      </c>
      <c r="AK240" s="51">
        <f t="shared" si="68"/>
        <v>0</v>
      </c>
      <c r="AL240" s="37" t="str">
        <f t="shared" si="69"/>
        <v>Er ontbreken nog enkele gegevens!</v>
      </c>
      <c r="AM240" s="11"/>
      <c r="AN240" s="98">
        <f t="shared" si="70"/>
        <v>0</v>
      </c>
      <c r="AV240" s="20">
        <f t="shared" si="71"/>
        <v>0</v>
      </c>
      <c r="AW240" s="11"/>
    </row>
    <row r="241" spans="1:49" ht="15.75" customHeight="1" x14ac:dyDescent="0.2">
      <c r="A241" s="45">
        <f>SUM($AV$12:AV241)</f>
        <v>0</v>
      </c>
      <c r="B241" s="119"/>
      <c r="C241" s="52"/>
      <c r="D241" s="52"/>
      <c r="E241" s="52"/>
      <c r="F241" s="90"/>
      <c r="G241" s="89"/>
      <c r="H241" s="89"/>
      <c r="I241" s="89"/>
      <c r="J241" s="91"/>
      <c r="K241" s="92"/>
      <c r="L241" s="156">
        <f>IF(K241=Organisatie!$E$20,1,0)</f>
        <v>0</v>
      </c>
      <c r="M241" s="156">
        <f>IF(K241=Organisatie!$D$21,1,0)</f>
        <v>0</v>
      </c>
      <c r="N241" s="156">
        <f>IF(K241=Organisatie!$D$22,1,0)</f>
        <v>0</v>
      </c>
      <c r="O241" s="156">
        <f>IF(K241=Organisatie!$D$23,1,0)</f>
        <v>0</v>
      </c>
      <c r="P241" s="156">
        <f t="shared" si="72"/>
        <v>0</v>
      </c>
      <c r="Q241" s="157">
        <f t="shared" si="73"/>
        <v>0</v>
      </c>
      <c r="R241" s="152">
        <f t="shared" si="74"/>
        <v>0</v>
      </c>
      <c r="S241" s="127"/>
      <c r="T241" s="153">
        <f t="shared" si="75"/>
        <v>0</v>
      </c>
      <c r="U241" s="154">
        <f t="shared" si="76"/>
        <v>0</v>
      </c>
      <c r="V241" s="155"/>
      <c r="W241" s="50">
        <f t="shared" si="58"/>
        <v>0</v>
      </c>
      <c r="X241" s="50">
        <f t="shared" si="59"/>
        <v>0</v>
      </c>
      <c r="Y241" s="31"/>
      <c r="Z241" s="22"/>
      <c r="AA241" s="37"/>
      <c r="AB241" s="31"/>
      <c r="AC241" s="50">
        <f t="shared" si="60"/>
        <v>0</v>
      </c>
      <c r="AD241" s="50">
        <f t="shared" si="61"/>
        <v>0</v>
      </c>
      <c r="AE241" s="50">
        <f t="shared" si="62"/>
        <v>0</v>
      </c>
      <c r="AF241" s="50">
        <f t="shared" si="63"/>
        <v>0</v>
      </c>
      <c r="AG241" s="50">
        <f t="shared" si="64"/>
        <v>0</v>
      </c>
      <c r="AH241" s="50">
        <f t="shared" si="65"/>
        <v>0</v>
      </c>
      <c r="AI241" s="50">
        <f t="shared" si="66"/>
        <v>0</v>
      </c>
      <c r="AJ241" s="50">
        <f t="shared" si="67"/>
        <v>0</v>
      </c>
      <c r="AK241" s="51">
        <f t="shared" si="68"/>
        <v>0</v>
      </c>
      <c r="AL241" s="37" t="str">
        <f t="shared" si="69"/>
        <v>Er ontbreken nog enkele gegevens!</v>
      </c>
      <c r="AM241" s="11"/>
      <c r="AN241" s="98">
        <f t="shared" si="70"/>
        <v>0</v>
      </c>
      <c r="AV241" s="20">
        <f t="shared" si="71"/>
        <v>0</v>
      </c>
      <c r="AW241" s="11"/>
    </row>
    <row r="242" spans="1:49" ht="15.75" customHeight="1" x14ac:dyDescent="0.2">
      <c r="A242" s="45">
        <f>SUM($AV$12:AV242)</f>
        <v>0</v>
      </c>
      <c r="B242" s="119"/>
      <c r="C242" s="52"/>
      <c r="D242" s="52"/>
      <c r="E242" s="52"/>
      <c r="F242" s="90"/>
      <c r="G242" s="89"/>
      <c r="H242" s="89"/>
      <c r="I242" s="89"/>
      <c r="J242" s="91"/>
      <c r="K242" s="92"/>
      <c r="L242" s="156">
        <f>IF(K242=Organisatie!$E$20,1,0)</f>
        <v>0</v>
      </c>
      <c r="M242" s="156">
        <f>IF(K242=Organisatie!$D$21,1,0)</f>
        <v>0</v>
      </c>
      <c r="N242" s="156">
        <f>IF(K242=Organisatie!$D$22,1,0)</f>
        <v>0</v>
      </c>
      <c r="O242" s="156">
        <f>IF(K242=Organisatie!$D$23,1,0)</f>
        <v>0</v>
      </c>
      <c r="P242" s="156">
        <f t="shared" si="72"/>
        <v>0</v>
      </c>
      <c r="Q242" s="157">
        <f t="shared" si="73"/>
        <v>0</v>
      </c>
      <c r="R242" s="152">
        <f t="shared" si="74"/>
        <v>0</v>
      </c>
      <c r="S242" s="127"/>
      <c r="T242" s="153">
        <f t="shared" si="75"/>
        <v>0</v>
      </c>
      <c r="U242" s="154">
        <f t="shared" si="76"/>
        <v>0</v>
      </c>
      <c r="V242" s="155"/>
      <c r="W242" s="50">
        <f t="shared" si="58"/>
        <v>0</v>
      </c>
      <c r="X242" s="50">
        <f t="shared" si="59"/>
        <v>0</v>
      </c>
      <c r="Y242" s="31"/>
      <c r="Z242" s="22"/>
      <c r="AA242" s="37"/>
      <c r="AB242" s="31"/>
      <c r="AC242" s="50">
        <f t="shared" si="60"/>
        <v>0</v>
      </c>
      <c r="AD242" s="50">
        <f t="shared" si="61"/>
        <v>0</v>
      </c>
      <c r="AE242" s="50">
        <f t="shared" si="62"/>
        <v>0</v>
      </c>
      <c r="AF242" s="50">
        <f t="shared" si="63"/>
        <v>0</v>
      </c>
      <c r="AG242" s="50">
        <f t="shared" si="64"/>
        <v>0</v>
      </c>
      <c r="AH242" s="50">
        <f t="shared" si="65"/>
        <v>0</v>
      </c>
      <c r="AI242" s="50">
        <f t="shared" si="66"/>
        <v>0</v>
      </c>
      <c r="AJ242" s="50">
        <f t="shared" si="67"/>
        <v>0</v>
      </c>
      <c r="AK242" s="51">
        <f t="shared" si="68"/>
        <v>0</v>
      </c>
      <c r="AL242" s="37" t="str">
        <f t="shared" si="69"/>
        <v>Er ontbreken nog enkele gegevens!</v>
      </c>
      <c r="AM242" s="11"/>
      <c r="AN242" s="98">
        <f t="shared" si="70"/>
        <v>0</v>
      </c>
      <c r="AV242" s="20">
        <f t="shared" si="71"/>
        <v>0</v>
      </c>
      <c r="AW242" s="11"/>
    </row>
    <row r="243" spans="1:49" ht="15.75" customHeight="1" x14ac:dyDescent="0.2">
      <c r="A243" s="45">
        <f>SUM($AV$12:AV243)</f>
        <v>0</v>
      </c>
      <c r="B243" s="119"/>
      <c r="C243" s="52"/>
      <c r="D243" s="52"/>
      <c r="E243" s="52"/>
      <c r="F243" s="90"/>
      <c r="G243" s="89"/>
      <c r="H243" s="89"/>
      <c r="I243" s="89"/>
      <c r="J243" s="91"/>
      <c r="K243" s="92"/>
      <c r="L243" s="156">
        <f>IF(K243=Organisatie!$E$20,1,0)</f>
        <v>0</v>
      </c>
      <c r="M243" s="156">
        <f>IF(K243=Organisatie!$D$21,1,0)</f>
        <v>0</v>
      </c>
      <c r="N243" s="156">
        <f>IF(K243=Organisatie!$D$22,1,0)</f>
        <v>0</v>
      </c>
      <c r="O243" s="156">
        <f>IF(K243=Organisatie!$D$23,1,0)</f>
        <v>0</v>
      </c>
      <c r="P243" s="156">
        <f t="shared" si="72"/>
        <v>0</v>
      </c>
      <c r="Q243" s="157">
        <f t="shared" si="73"/>
        <v>0</v>
      </c>
      <c r="R243" s="152">
        <f t="shared" si="74"/>
        <v>0</v>
      </c>
      <c r="S243" s="127"/>
      <c r="T243" s="153">
        <f t="shared" si="75"/>
        <v>0</v>
      </c>
      <c r="U243" s="154">
        <f t="shared" si="76"/>
        <v>0</v>
      </c>
      <c r="V243" s="155"/>
      <c r="W243" s="50">
        <f t="shared" si="58"/>
        <v>0</v>
      </c>
      <c r="X243" s="50">
        <f t="shared" si="59"/>
        <v>0</v>
      </c>
      <c r="Y243" s="31"/>
      <c r="Z243" s="22"/>
      <c r="AA243" s="37"/>
      <c r="AB243" s="31"/>
      <c r="AC243" s="50">
        <f t="shared" si="60"/>
        <v>0</v>
      </c>
      <c r="AD243" s="50">
        <f t="shared" si="61"/>
        <v>0</v>
      </c>
      <c r="AE243" s="50">
        <f t="shared" si="62"/>
        <v>0</v>
      </c>
      <c r="AF243" s="50">
        <f t="shared" si="63"/>
        <v>0</v>
      </c>
      <c r="AG243" s="50">
        <f t="shared" si="64"/>
        <v>0</v>
      </c>
      <c r="AH243" s="50">
        <f t="shared" si="65"/>
        <v>0</v>
      </c>
      <c r="AI243" s="50">
        <f t="shared" si="66"/>
        <v>0</v>
      </c>
      <c r="AJ243" s="50">
        <f t="shared" si="67"/>
        <v>0</v>
      </c>
      <c r="AK243" s="51">
        <f t="shared" si="68"/>
        <v>0</v>
      </c>
      <c r="AL243" s="37" t="str">
        <f t="shared" si="69"/>
        <v>Er ontbreken nog enkele gegevens!</v>
      </c>
      <c r="AM243" s="11"/>
      <c r="AN243" s="98">
        <f t="shared" si="70"/>
        <v>0</v>
      </c>
      <c r="AV243" s="20">
        <f t="shared" si="71"/>
        <v>0</v>
      </c>
      <c r="AW243" s="11"/>
    </row>
    <row r="244" spans="1:49" ht="15.75" customHeight="1" x14ac:dyDescent="0.2">
      <c r="A244" s="45">
        <f>SUM($AV$12:AV244)</f>
        <v>0</v>
      </c>
      <c r="B244" s="119"/>
      <c r="C244" s="52"/>
      <c r="D244" s="52"/>
      <c r="E244" s="52"/>
      <c r="F244" s="90"/>
      <c r="G244" s="89"/>
      <c r="H244" s="89"/>
      <c r="I244" s="89"/>
      <c r="J244" s="91"/>
      <c r="K244" s="92"/>
      <c r="L244" s="156">
        <f>IF(K244=Organisatie!$E$20,1,0)</f>
        <v>0</v>
      </c>
      <c r="M244" s="156">
        <f>IF(K244=Organisatie!$D$21,1,0)</f>
        <v>0</v>
      </c>
      <c r="N244" s="156">
        <f>IF(K244=Organisatie!$D$22,1,0)</f>
        <v>0</v>
      </c>
      <c r="O244" s="156">
        <f>IF(K244=Organisatie!$D$23,1,0)</f>
        <v>0</v>
      </c>
      <c r="P244" s="156">
        <f t="shared" si="72"/>
        <v>0</v>
      </c>
      <c r="Q244" s="157">
        <f t="shared" si="73"/>
        <v>0</v>
      </c>
      <c r="R244" s="152">
        <f t="shared" si="74"/>
        <v>0</v>
      </c>
      <c r="S244" s="127"/>
      <c r="T244" s="153">
        <f t="shared" si="75"/>
        <v>0</v>
      </c>
      <c r="U244" s="154">
        <f t="shared" si="76"/>
        <v>0</v>
      </c>
      <c r="V244" s="155"/>
      <c r="W244" s="50">
        <f t="shared" si="58"/>
        <v>0</v>
      </c>
      <c r="X244" s="50">
        <f t="shared" si="59"/>
        <v>0</v>
      </c>
      <c r="Y244" s="31"/>
      <c r="Z244" s="22"/>
      <c r="AA244" s="37"/>
      <c r="AB244" s="31"/>
      <c r="AC244" s="50">
        <f t="shared" si="60"/>
        <v>0</v>
      </c>
      <c r="AD244" s="50">
        <f t="shared" si="61"/>
        <v>0</v>
      </c>
      <c r="AE244" s="50">
        <f t="shared" si="62"/>
        <v>0</v>
      </c>
      <c r="AF244" s="50">
        <f t="shared" si="63"/>
        <v>0</v>
      </c>
      <c r="AG244" s="50">
        <f t="shared" si="64"/>
        <v>0</v>
      </c>
      <c r="AH244" s="50">
        <f t="shared" si="65"/>
        <v>0</v>
      </c>
      <c r="AI244" s="50">
        <f t="shared" si="66"/>
        <v>0</v>
      </c>
      <c r="AJ244" s="50">
        <f t="shared" si="67"/>
        <v>0</v>
      </c>
      <c r="AK244" s="51">
        <f t="shared" si="68"/>
        <v>0</v>
      </c>
      <c r="AL244" s="37" t="str">
        <f t="shared" si="69"/>
        <v>Er ontbreken nog enkele gegevens!</v>
      </c>
      <c r="AM244" s="11"/>
      <c r="AN244" s="98">
        <f t="shared" si="70"/>
        <v>0</v>
      </c>
      <c r="AV244" s="20">
        <f t="shared" si="71"/>
        <v>0</v>
      </c>
      <c r="AW244" s="11"/>
    </row>
    <row r="245" spans="1:49" ht="15.75" customHeight="1" x14ac:dyDescent="0.2">
      <c r="A245" s="45">
        <f>SUM($AV$12:AV245)</f>
        <v>0</v>
      </c>
      <c r="B245" s="119"/>
      <c r="C245" s="52"/>
      <c r="D245" s="52"/>
      <c r="E245" s="52"/>
      <c r="F245" s="90"/>
      <c r="G245" s="89"/>
      <c r="H245" s="89"/>
      <c r="I245" s="89"/>
      <c r="J245" s="91"/>
      <c r="K245" s="92"/>
      <c r="L245" s="156">
        <f>IF(K245=Organisatie!$E$20,1,0)</f>
        <v>0</v>
      </c>
      <c r="M245" s="156">
        <f>IF(K245=Organisatie!$D$21,1,0)</f>
        <v>0</v>
      </c>
      <c r="N245" s="156">
        <f>IF(K245=Organisatie!$D$22,1,0)</f>
        <v>0</v>
      </c>
      <c r="O245" s="156">
        <f>IF(K245=Organisatie!$D$23,1,0)</f>
        <v>0</v>
      </c>
      <c r="P245" s="156">
        <f t="shared" si="72"/>
        <v>0</v>
      </c>
      <c r="Q245" s="157">
        <f t="shared" si="73"/>
        <v>0</v>
      </c>
      <c r="R245" s="152">
        <f t="shared" si="74"/>
        <v>0</v>
      </c>
      <c r="S245" s="127"/>
      <c r="T245" s="153">
        <f t="shared" si="75"/>
        <v>0</v>
      </c>
      <c r="U245" s="154">
        <f t="shared" si="76"/>
        <v>0</v>
      </c>
      <c r="V245" s="155"/>
      <c r="W245" s="50">
        <f t="shared" si="58"/>
        <v>0</v>
      </c>
      <c r="X245" s="50">
        <f t="shared" si="59"/>
        <v>0</v>
      </c>
      <c r="Y245" s="31"/>
      <c r="Z245" s="22"/>
      <c r="AA245" s="37"/>
      <c r="AB245" s="31"/>
      <c r="AC245" s="50">
        <f t="shared" si="60"/>
        <v>0</v>
      </c>
      <c r="AD245" s="50">
        <f t="shared" si="61"/>
        <v>0</v>
      </c>
      <c r="AE245" s="50">
        <f t="shared" si="62"/>
        <v>0</v>
      </c>
      <c r="AF245" s="50">
        <f t="shared" si="63"/>
        <v>0</v>
      </c>
      <c r="AG245" s="50">
        <f t="shared" si="64"/>
        <v>0</v>
      </c>
      <c r="AH245" s="50">
        <f t="shared" si="65"/>
        <v>0</v>
      </c>
      <c r="AI245" s="50">
        <f t="shared" si="66"/>
        <v>0</v>
      </c>
      <c r="AJ245" s="50">
        <f t="shared" si="67"/>
        <v>0</v>
      </c>
      <c r="AK245" s="51">
        <f t="shared" si="68"/>
        <v>0</v>
      </c>
      <c r="AL245" s="37" t="str">
        <f t="shared" si="69"/>
        <v>Er ontbreken nog enkele gegevens!</v>
      </c>
      <c r="AM245" s="11"/>
      <c r="AN245" s="98">
        <f t="shared" si="70"/>
        <v>0</v>
      </c>
      <c r="AV245" s="20">
        <f t="shared" si="71"/>
        <v>0</v>
      </c>
      <c r="AW245" s="11"/>
    </row>
    <row r="246" spans="1:49" ht="15.75" customHeight="1" x14ac:dyDescent="0.2">
      <c r="A246" s="45">
        <f>SUM($AV$12:AV246)</f>
        <v>0</v>
      </c>
      <c r="B246" s="119"/>
      <c r="C246" s="52"/>
      <c r="D246" s="52"/>
      <c r="E246" s="52"/>
      <c r="F246" s="90"/>
      <c r="G246" s="89"/>
      <c r="H246" s="89"/>
      <c r="I246" s="89"/>
      <c r="J246" s="91"/>
      <c r="K246" s="92"/>
      <c r="L246" s="156">
        <f>IF(K246=Organisatie!$E$20,1,0)</f>
        <v>0</v>
      </c>
      <c r="M246" s="156">
        <f>IF(K246=Organisatie!$D$21,1,0)</f>
        <v>0</v>
      </c>
      <c r="N246" s="156">
        <f>IF(K246=Organisatie!$D$22,1,0)</f>
        <v>0</v>
      </c>
      <c r="O246" s="156">
        <f>IF(K246=Organisatie!$D$23,1,0)</f>
        <v>0</v>
      </c>
      <c r="P246" s="156">
        <f t="shared" si="72"/>
        <v>0</v>
      </c>
      <c r="Q246" s="157">
        <f t="shared" si="73"/>
        <v>0</v>
      </c>
      <c r="R246" s="152">
        <f t="shared" si="74"/>
        <v>0</v>
      </c>
      <c r="S246" s="127"/>
      <c r="T246" s="153">
        <f t="shared" si="75"/>
        <v>0</v>
      </c>
      <c r="U246" s="154">
        <f t="shared" si="76"/>
        <v>0</v>
      </c>
      <c r="V246" s="155"/>
      <c r="W246" s="50">
        <f t="shared" si="58"/>
        <v>0</v>
      </c>
      <c r="X246" s="50">
        <f t="shared" si="59"/>
        <v>0</v>
      </c>
      <c r="Y246" s="31"/>
      <c r="Z246" s="22"/>
      <c r="AA246" s="37"/>
      <c r="AB246" s="31"/>
      <c r="AC246" s="50">
        <f t="shared" si="60"/>
        <v>0</v>
      </c>
      <c r="AD246" s="50">
        <f t="shared" si="61"/>
        <v>0</v>
      </c>
      <c r="AE246" s="50">
        <f t="shared" si="62"/>
        <v>0</v>
      </c>
      <c r="AF246" s="50">
        <f t="shared" si="63"/>
        <v>0</v>
      </c>
      <c r="AG246" s="50">
        <f t="shared" si="64"/>
        <v>0</v>
      </c>
      <c r="AH246" s="50">
        <f t="shared" si="65"/>
        <v>0</v>
      </c>
      <c r="AI246" s="50">
        <f t="shared" si="66"/>
        <v>0</v>
      </c>
      <c r="AJ246" s="50">
        <f t="shared" si="67"/>
        <v>0</v>
      </c>
      <c r="AK246" s="51">
        <f t="shared" si="68"/>
        <v>0</v>
      </c>
      <c r="AL246" s="37" t="str">
        <f t="shared" si="69"/>
        <v>Er ontbreken nog enkele gegevens!</v>
      </c>
      <c r="AM246" s="11"/>
      <c r="AN246" s="98">
        <f t="shared" si="70"/>
        <v>0</v>
      </c>
      <c r="AV246" s="20">
        <f t="shared" si="71"/>
        <v>0</v>
      </c>
      <c r="AW246" s="11"/>
    </row>
    <row r="247" spans="1:49" ht="15.75" customHeight="1" x14ac:dyDescent="0.2">
      <c r="A247" s="45">
        <f>SUM($AV$12:AV247)</f>
        <v>0</v>
      </c>
      <c r="B247" s="119"/>
      <c r="C247" s="52"/>
      <c r="D247" s="52"/>
      <c r="E247" s="52"/>
      <c r="F247" s="90"/>
      <c r="G247" s="89"/>
      <c r="H247" s="89"/>
      <c r="I247" s="89"/>
      <c r="J247" s="91"/>
      <c r="K247" s="92"/>
      <c r="L247" s="156">
        <f>IF(K247=Organisatie!$E$20,1,0)</f>
        <v>0</v>
      </c>
      <c r="M247" s="156">
        <f>IF(K247=Organisatie!$D$21,1,0)</f>
        <v>0</v>
      </c>
      <c r="N247" s="156">
        <f>IF(K247=Organisatie!$D$22,1,0)</f>
        <v>0</v>
      </c>
      <c r="O247" s="156">
        <f>IF(K247=Organisatie!$D$23,1,0)</f>
        <v>0</v>
      </c>
      <c r="P247" s="156">
        <f t="shared" si="72"/>
        <v>0</v>
      </c>
      <c r="Q247" s="157">
        <f t="shared" si="73"/>
        <v>0</v>
      </c>
      <c r="R247" s="152">
        <f t="shared" si="74"/>
        <v>0</v>
      </c>
      <c r="S247" s="127"/>
      <c r="T247" s="153">
        <f t="shared" si="75"/>
        <v>0</v>
      </c>
      <c r="U247" s="154">
        <f t="shared" si="76"/>
        <v>0</v>
      </c>
      <c r="V247" s="155"/>
      <c r="W247" s="50">
        <f t="shared" si="58"/>
        <v>0</v>
      </c>
      <c r="X247" s="50">
        <f t="shared" si="59"/>
        <v>0</v>
      </c>
      <c r="Y247" s="31"/>
      <c r="Z247" s="22"/>
      <c r="AA247" s="37"/>
      <c r="AB247" s="31"/>
      <c r="AC247" s="50">
        <f t="shared" si="60"/>
        <v>0</v>
      </c>
      <c r="AD247" s="50">
        <f t="shared" si="61"/>
        <v>0</v>
      </c>
      <c r="AE247" s="50">
        <f t="shared" si="62"/>
        <v>0</v>
      </c>
      <c r="AF247" s="50">
        <f t="shared" si="63"/>
        <v>0</v>
      </c>
      <c r="AG247" s="50">
        <f t="shared" si="64"/>
        <v>0</v>
      </c>
      <c r="AH247" s="50">
        <f t="shared" si="65"/>
        <v>0</v>
      </c>
      <c r="AI247" s="50">
        <f t="shared" si="66"/>
        <v>0</v>
      </c>
      <c r="AJ247" s="50">
        <f t="shared" si="67"/>
        <v>0</v>
      </c>
      <c r="AK247" s="51">
        <f t="shared" si="68"/>
        <v>0</v>
      </c>
      <c r="AL247" s="37" t="str">
        <f t="shared" si="69"/>
        <v>Er ontbreken nog enkele gegevens!</v>
      </c>
      <c r="AM247" s="11"/>
      <c r="AN247" s="98">
        <f t="shared" si="70"/>
        <v>0</v>
      </c>
      <c r="AV247" s="20">
        <f t="shared" si="71"/>
        <v>0</v>
      </c>
      <c r="AW247" s="11"/>
    </row>
    <row r="248" spans="1:49" ht="15.75" customHeight="1" x14ac:dyDescent="0.2">
      <c r="A248" s="45">
        <f>SUM($AV$12:AV248)</f>
        <v>0</v>
      </c>
      <c r="B248" s="119"/>
      <c r="C248" s="52"/>
      <c r="D248" s="52"/>
      <c r="E248" s="52"/>
      <c r="F248" s="90"/>
      <c r="G248" s="89"/>
      <c r="H248" s="89"/>
      <c r="I248" s="89"/>
      <c r="J248" s="91"/>
      <c r="K248" s="92"/>
      <c r="L248" s="156">
        <f>IF(K248=Organisatie!$E$20,1,0)</f>
        <v>0</v>
      </c>
      <c r="M248" s="156">
        <f>IF(K248=Organisatie!$D$21,1,0)</f>
        <v>0</v>
      </c>
      <c r="N248" s="156">
        <f>IF(K248=Organisatie!$D$22,1,0)</f>
        <v>0</v>
      </c>
      <c r="O248" s="156">
        <f>IF(K248=Organisatie!$D$23,1,0)</f>
        <v>0</v>
      </c>
      <c r="P248" s="156">
        <f t="shared" si="72"/>
        <v>0</v>
      </c>
      <c r="Q248" s="157">
        <f t="shared" si="73"/>
        <v>0</v>
      </c>
      <c r="R248" s="152">
        <f t="shared" si="74"/>
        <v>0</v>
      </c>
      <c r="S248" s="127"/>
      <c r="T248" s="153">
        <f t="shared" si="75"/>
        <v>0</v>
      </c>
      <c r="U248" s="154">
        <f t="shared" si="76"/>
        <v>0</v>
      </c>
      <c r="V248" s="155"/>
      <c r="W248" s="50">
        <f t="shared" si="58"/>
        <v>0</v>
      </c>
      <c r="X248" s="50">
        <f t="shared" si="59"/>
        <v>0</v>
      </c>
      <c r="Y248" s="31"/>
      <c r="Z248" s="22"/>
      <c r="AA248" s="37"/>
      <c r="AB248" s="31"/>
      <c r="AC248" s="50">
        <f t="shared" si="60"/>
        <v>0</v>
      </c>
      <c r="AD248" s="50">
        <f t="shared" si="61"/>
        <v>0</v>
      </c>
      <c r="AE248" s="50">
        <f t="shared" si="62"/>
        <v>0</v>
      </c>
      <c r="AF248" s="50">
        <f t="shared" si="63"/>
        <v>0</v>
      </c>
      <c r="AG248" s="50">
        <f t="shared" si="64"/>
        <v>0</v>
      </c>
      <c r="AH248" s="50">
        <f t="shared" si="65"/>
        <v>0</v>
      </c>
      <c r="AI248" s="50">
        <f t="shared" si="66"/>
        <v>0</v>
      </c>
      <c r="AJ248" s="50">
        <f t="shared" si="67"/>
        <v>0</v>
      </c>
      <c r="AK248" s="51">
        <f t="shared" si="68"/>
        <v>0</v>
      </c>
      <c r="AL248" s="37" t="str">
        <f t="shared" si="69"/>
        <v>Er ontbreken nog enkele gegevens!</v>
      </c>
      <c r="AM248" s="11"/>
      <c r="AN248" s="98">
        <f t="shared" si="70"/>
        <v>0</v>
      </c>
      <c r="AV248" s="20">
        <f t="shared" si="71"/>
        <v>0</v>
      </c>
      <c r="AW248" s="11"/>
    </row>
    <row r="249" spans="1:49" ht="15.75" customHeight="1" x14ac:dyDescent="0.2">
      <c r="A249" s="45">
        <f>SUM($AV$12:AV249)</f>
        <v>0</v>
      </c>
      <c r="B249" s="119"/>
      <c r="C249" s="52"/>
      <c r="D249" s="52"/>
      <c r="E249" s="52"/>
      <c r="F249" s="90"/>
      <c r="G249" s="89"/>
      <c r="H249" s="89"/>
      <c r="I249" s="89"/>
      <c r="J249" s="91"/>
      <c r="K249" s="92"/>
      <c r="L249" s="156">
        <f>IF(K249=Organisatie!$E$20,1,0)</f>
        <v>0</v>
      </c>
      <c r="M249" s="156">
        <f>IF(K249=Organisatie!$D$21,1,0)</f>
        <v>0</v>
      </c>
      <c r="N249" s="156">
        <f>IF(K249=Organisatie!$D$22,1,0)</f>
        <v>0</v>
      </c>
      <c r="O249" s="156">
        <f>IF(K249=Organisatie!$D$23,1,0)</f>
        <v>0</v>
      </c>
      <c r="P249" s="156">
        <f t="shared" si="72"/>
        <v>0</v>
      </c>
      <c r="Q249" s="157">
        <f t="shared" si="73"/>
        <v>0</v>
      </c>
      <c r="R249" s="152">
        <f t="shared" si="74"/>
        <v>0</v>
      </c>
      <c r="S249" s="127"/>
      <c r="T249" s="153">
        <f t="shared" si="75"/>
        <v>0</v>
      </c>
      <c r="U249" s="154">
        <f t="shared" si="76"/>
        <v>0</v>
      </c>
      <c r="V249" s="155"/>
      <c r="W249" s="50">
        <f t="shared" si="58"/>
        <v>0</v>
      </c>
      <c r="X249" s="50">
        <f t="shared" si="59"/>
        <v>0</v>
      </c>
      <c r="Y249" s="31"/>
      <c r="Z249" s="22"/>
      <c r="AA249" s="37"/>
      <c r="AB249" s="31"/>
      <c r="AC249" s="50">
        <f t="shared" si="60"/>
        <v>0</v>
      </c>
      <c r="AD249" s="50">
        <f t="shared" si="61"/>
        <v>0</v>
      </c>
      <c r="AE249" s="50">
        <f t="shared" si="62"/>
        <v>0</v>
      </c>
      <c r="AF249" s="50">
        <f t="shared" si="63"/>
        <v>0</v>
      </c>
      <c r="AG249" s="50">
        <f t="shared" si="64"/>
        <v>0</v>
      </c>
      <c r="AH249" s="50">
        <f t="shared" si="65"/>
        <v>0</v>
      </c>
      <c r="AI249" s="50">
        <f t="shared" si="66"/>
        <v>0</v>
      </c>
      <c r="AJ249" s="50">
        <f t="shared" si="67"/>
        <v>0</v>
      </c>
      <c r="AK249" s="51">
        <f t="shared" si="68"/>
        <v>0</v>
      </c>
      <c r="AL249" s="37" t="str">
        <f t="shared" si="69"/>
        <v>Er ontbreken nog enkele gegevens!</v>
      </c>
      <c r="AM249" s="11"/>
      <c r="AN249" s="98">
        <f t="shared" si="70"/>
        <v>0</v>
      </c>
      <c r="AV249" s="20">
        <f t="shared" si="71"/>
        <v>0</v>
      </c>
      <c r="AW249" s="11"/>
    </row>
    <row r="250" spans="1:49" ht="15.75" customHeight="1" x14ac:dyDescent="0.2">
      <c r="A250" s="45">
        <f>SUM($AV$12:AV250)</f>
        <v>0</v>
      </c>
      <c r="B250" s="119"/>
      <c r="C250" s="52"/>
      <c r="D250" s="52"/>
      <c r="E250" s="52"/>
      <c r="F250" s="90"/>
      <c r="G250" s="89"/>
      <c r="H250" s="89"/>
      <c r="I250" s="89"/>
      <c r="J250" s="91"/>
      <c r="K250" s="92"/>
      <c r="L250" s="156">
        <f>IF(K250=Organisatie!$E$20,1,0)</f>
        <v>0</v>
      </c>
      <c r="M250" s="156">
        <f>IF(K250=Organisatie!$D$21,1,0)</f>
        <v>0</v>
      </c>
      <c r="N250" s="156">
        <f>IF(K250=Organisatie!$D$22,1,0)</f>
        <v>0</v>
      </c>
      <c r="O250" s="156">
        <f>IF(K250=Organisatie!$D$23,1,0)</f>
        <v>0</v>
      </c>
      <c r="P250" s="156">
        <f t="shared" si="72"/>
        <v>0</v>
      </c>
      <c r="Q250" s="157">
        <f t="shared" si="73"/>
        <v>0</v>
      </c>
      <c r="R250" s="152">
        <f t="shared" si="74"/>
        <v>0</v>
      </c>
      <c r="S250" s="127"/>
      <c r="T250" s="153">
        <f t="shared" si="75"/>
        <v>0</v>
      </c>
      <c r="U250" s="154">
        <f t="shared" si="76"/>
        <v>0</v>
      </c>
      <c r="V250" s="155"/>
      <c r="W250" s="50">
        <f t="shared" si="58"/>
        <v>0</v>
      </c>
      <c r="X250" s="50">
        <f t="shared" si="59"/>
        <v>0</v>
      </c>
      <c r="Y250" s="31"/>
      <c r="Z250" s="22"/>
      <c r="AA250" s="37"/>
      <c r="AB250" s="31"/>
      <c r="AC250" s="50">
        <f t="shared" si="60"/>
        <v>0</v>
      </c>
      <c r="AD250" s="50">
        <f t="shared" si="61"/>
        <v>0</v>
      </c>
      <c r="AE250" s="50">
        <f t="shared" si="62"/>
        <v>0</v>
      </c>
      <c r="AF250" s="50">
        <f t="shared" si="63"/>
        <v>0</v>
      </c>
      <c r="AG250" s="50">
        <f t="shared" si="64"/>
        <v>0</v>
      </c>
      <c r="AH250" s="50">
        <f t="shared" si="65"/>
        <v>0</v>
      </c>
      <c r="AI250" s="50">
        <f t="shared" si="66"/>
        <v>0</v>
      </c>
      <c r="AJ250" s="50">
        <f t="shared" si="67"/>
        <v>0</v>
      </c>
      <c r="AK250" s="51">
        <f t="shared" si="68"/>
        <v>0</v>
      </c>
      <c r="AL250" s="37" t="str">
        <f t="shared" si="69"/>
        <v>Er ontbreken nog enkele gegevens!</v>
      </c>
      <c r="AM250" s="11"/>
      <c r="AN250" s="98">
        <f t="shared" si="70"/>
        <v>0</v>
      </c>
      <c r="AV250" s="20">
        <f t="shared" si="71"/>
        <v>0</v>
      </c>
      <c r="AW250" s="11"/>
    </row>
    <row r="251" spans="1:49" ht="15.75" customHeight="1" x14ac:dyDescent="0.2">
      <c r="A251" s="45">
        <f>SUM($AV$12:AV251)</f>
        <v>0</v>
      </c>
      <c r="B251" s="119"/>
      <c r="C251" s="52"/>
      <c r="D251" s="52"/>
      <c r="E251" s="52"/>
      <c r="F251" s="90"/>
      <c r="G251" s="89"/>
      <c r="H251" s="89"/>
      <c r="I251" s="89"/>
      <c r="J251" s="91"/>
      <c r="K251" s="92"/>
      <c r="L251" s="156">
        <f>IF(K251=Organisatie!$E$20,1,0)</f>
        <v>0</v>
      </c>
      <c r="M251" s="156">
        <f>IF(K251=Organisatie!$D$21,1,0)</f>
        <v>0</v>
      </c>
      <c r="N251" s="156">
        <f>IF(K251=Organisatie!$D$22,1,0)</f>
        <v>0</v>
      </c>
      <c r="O251" s="156">
        <f>IF(K251=Organisatie!$D$23,1,0)</f>
        <v>0</v>
      </c>
      <c r="P251" s="156">
        <f t="shared" si="72"/>
        <v>0</v>
      </c>
      <c r="Q251" s="157">
        <f t="shared" si="73"/>
        <v>0</v>
      </c>
      <c r="R251" s="152">
        <f t="shared" si="74"/>
        <v>0</v>
      </c>
      <c r="S251" s="127"/>
      <c r="T251" s="153">
        <f t="shared" si="75"/>
        <v>0</v>
      </c>
      <c r="U251" s="154">
        <f t="shared" si="76"/>
        <v>0</v>
      </c>
      <c r="V251" s="155"/>
      <c r="W251" s="50">
        <f t="shared" si="58"/>
        <v>0</v>
      </c>
      <c r="X251" s="50">
        <f t="shared" si="59"/>
        <v>0</v>
      </c>
      <c r="Y251" s="31"/>
      <c r="Z251" s="22"/>
      <c r="AA251" s="37"/>
      <c r="AB251" s="31"/>
      <c r="AC251" s="50">
        <f t="shared" si="60"/>
        <v>0</v>
      </c>
      <c r="AD251" s="50">
        <f t="shared" si="61"/>
        <v>0</v>
      </c>
      <c r="AE251" s="50">
        <f t="shared" si="62"/>
        <v>0</v>
      </c>
      <c r="AF251" s="50">
        <f t="shared" si="63"/>
        <v>0</v>
      </c>
      <c r="AG251" s="50">
        <f t="shared" si="64"/>
        <v>0</v>
      </c>
      <c r="AH251" s="50">
        <f t="shared" si="65"/>
        <v>0</v>
      </c>
      <c r="AI251" s="50">
        <f t="shared" si="66"/>
        <v>0</v>
      </c>
      <c r="AJ251" s="50">
        <f t="shared" si="67"/>
        <v>0</v>
      </c>
      <c r="AK251" s="51">
        <f t="shared" si="68"/>
        <v>0</v>
      </c>
      <c r="AL251" s="37" t="str">
        <f t="shared" si="69"/>
        <v>Er ontbreken nog enkele gegevens!</v>
      </c>
      <c r="AM251" s="11"/>
      <c r="AN251" s="98">
        <f t="shared" si="70"/>
        <v>0</v>
      </c>
      <c r="AV251" s="20">
        <f t="shared" si="71"/>
        <v>0</v>
      </c>
      <c r="AW251" s="11"/>
    </row>
    <row r="252" spans="1:49" ht="15.75" customHeight="1" x14ac:dyDescent="0.2">
      <c r="A252" s="45">
        <f>SUM($AV$12:AV252)</f>
        <v>0</v>
      </c>
      <c r="B252" s="119"/>
      <c r="C252" s="52"/>
      <c r="D252" s="52"/>
      <c r="E252" s="52"/>
      <c r="F252" s="90"/>
      <c r="G252" s="89"/>
      <c r="H252" s="89"/>
      <c r="I252" s="89"/>
      <c r="J252" s="91"/>
      <c r="K252" s="92"/>
      <c r="L252" s="156">
        <f>IF(K252=Organisatie!$E$20,1,0)</f>
        <v>0</v>
      </c>
      <c r="M252" s="156">
        <f>IF(K252=Organisatie!$D$21,1,0)</f>
        <v>0</v>
      </c>
      <c r="N252" s="156">
        <f>IF(K252=Organisatie!$D$22,1,0)</f>
        <v>0</v>
      </c>
      <c r="O252" s="156">
        <f>IF(K252=Organisatie!$D$23,1,0)</f>
        <v>0</v>
      </c>
      <c r="P252" s="156">
        <f t="shared" si="72"/>
        <v>0</v>
      </c>
      <c r="Q252" s="157">
        <f t="shared" si="73"/>
        <v>0</v>
      </c>
      <c r="R252" s="152">
        <f t="shared" si="74"/>
        <v>0</v>
      </c>
      <c r="S252" s="127"/>
      <c r="T252" s="153">
        <f t="shared" si="75"/>
        <v>0</v>
      </c>
      <c r="U252" s="154">
        <f t="shared" si="76"/>
        <v>0</v>
      </c>
      <c r="V252" s="155"/>
      <c r="W252" s="50">
        <f t="shared" si="58"/>
        <v>0</v>
      </c>
      <c r="X252" s="50">
        <f t="shared" si="59"/>
        <v>0</v>
      </c>
      <c r="Y252" s="31"/>
      <c r="Z252" s="22"/>
      <c r="AA252" s="37"/>
      <c r="AB252" s="31"/>
      <c r="AC252" s="50">
        <f t="shared" si="60"/>
        <v>0</v>
      </c>
      <c r="AD252" s="50">
        <f t="shared" si="61"/>
        <v>0</v>
      </c>
      <c r="AE252" s="50">
        <f t="shared" si="62"/>
        <v>0</v>
      </c>
      <c r="AF252" s="50">
        <f t="shared" si="63"/>
        <v>0</v>
      </c>
      <c r="AG252" s="50">
        <f t="shared" si="64"/>
        <v>0</v>
      </c>
      <c r="AH252" s="50">
        <f t="shared" si="65"/>
        <v>0</v>
      </c>
      <c r="AI252" s="50">
        <f t="shared" si="66"/>
        <v>0</v>
      </c>
      <c r="AJ252" s="50">
        <f t="shared" si="67"/>
        <v>0</v>
      </c>
      <c r="AK252" s="51">
        <f t="shared" si="68"/>
        <v>0</v>
      </c>
      <c r="AL252" s="37" t="str">
        <f t="shared" si="69"/>
        <v>Er ontbreken nog enkele gegevens!</v>
      </c>
      <c r="AM252" s="11"/>
      <c r="AN252" s="98">
        <f t="shared" si="70"/>
        <v>0</v>
      </c>
      <c r="AV252" s="20">
        <f t="shared" si="71"/>
        <v>0</v>
      </c>
      <c r="AW252" s="11"/>
    </row>
    <row r="253" spans="1:49" ht="15.75" customHeight="1" x14ac:dyDescent="0.2">
      <c r="A253" s="45">
        <f>SUM($AV$12:AV253)</f>
        <v>0</v>
      </c>
      <c r="B253" s="119"/>
      <c r="C253" s="52"/>
      <c r="D253" s="52"/>
      <c r="E253" s="52"/>
      <c r="F253" s="90"/>
      <c r="G253" s="89"/>
      <c r="H253" s="89"/>
      <c r="I253" s="89"/>
      <c r="J253" s="91"/>
      <c r="K253" s="92"/>
      <c r="L253" s="156">
        <f>IF(K253=Organisatie!$E$20,1,0)</f>
        <v>0</v>
      </c>
      <c r="M253" s="156">
        <f>IF(K253=Organisatie!$D$21,1,0)</f>
        <v>0</v>
      </c>
      <c r="N253" s="156">
        <f>IF(K253=Organisatie!$D$22,1,0)</f>
        <v>0</v>
      </c>
      <c r="O253" s="156">
        <f>IF(K253=Organisatie!$D$23,1,0)</f>
        <v>0</v>
      </c>
      <c r="P253" s="156">
        <f t="shared" si="72"/>
        <v>0</v>
      </c>
      <c r="Q253" s="157">
        <f t="shared" si="73"/>
        <v>0</v>
      </c>
      <c r="R253" s="152">
        <f t="shared" si="74"/>
        <v>0</v>
      </c>
      <c r="S253" s="127"/>
      <c r="T253" s="153">
        <f t="shared" si="75"/>
        <v>0</v>
      </c>
      <c r="U253" s="154">
        <f t="shared" si="76"/>
        <v>0</v>
      </c>
      <c r="V253" s="155"/>
      <c r="W253" s="50">
        <f t="shared" si="58"/>
        <v>0</v>
      </c>
      <c r="X253" s="50">
        <f t="shared" si="59"/>
        <v>0</v>
      </c>
      <c r="Y253" s="31"/>
      <c r="Z253" s="22"/>
      <c r="AA253" s="37"/>
      <c r="AB253" s="31"/>
      <c r="AC253" s="50">
        <f t="shared" si="60"/>
        <v>0</v>
      </c>
      <c r="AD253" s="50">
        <f t="shared" si="61"/>
        <v>0</v>
      </c>
      <c r="AE253" s="50">
        <f t="shared" si="62"/>
        <v>0</v>
      </c>
      <c r="AF253" s="50">
        <f t="shared" si="63"/>
        <v>0</v>
      </c>
      <c r="AG253" s="50">
        <f t="shared" si="64"/>
        <v>0</v>
      </c>
      <c r="AH253" s="50">
        <f t="shared" si="65"/>
        <v>0</v>
      </c>
      <c r="AI253" s="50">
        <f t="shared" si="66"/>
        <v>0</v>
      </c>
      <c r="AJ253" s="50">
        <f t="shared" si="67"/>
        <v>0</v>
      </c>
      <c r="AK253" s="51">
        <f t="shared" si="68"/>
        <v>0</v>
      </c>
      <c r="AL253" s="37" t="str">
        <f t="shared" si="69"/>
        <v>Er ontbreken nog enkele gegevens!</v>
      </c>
      <c r="AM253" s="11"/>
      <c r="AN253" s="98">
        <f t="shared" si="70"/>
        <v>0</v>
      </c>
      <c r="AV253" s="20">
        <f t="shared" si="71"/>
        <v>0</v>
      </c>
      <c r="AW253" s="11"/>
    </row>
    <row r="254" spans="1:49" ht="15.75" customHeight="1" x14ac:dyDescent="0.2">
      <c r="A254" s="45">
        <f>SUM($AV$12:AV254)</f>
        <v>0</v>
      </c>
      <c r="B254" s="119"/>
      <c r="C254" s="52"/>
      <c r="D254" s="52"/>
      <c r="E254" s="52"/>
      <c r="F254" s="90"/>
      <c r="G254" s="89"/>
      <c r="H254" s="89"/>
      <c r="I254" s="89"/>
      <c r="J254" s="91"/>
      <c r="K254" s="92"/>
      <c r="L254" s="156">
        <f>IF(K254=Organisatie!$E$20,1,0)</f>
        <v>0</v>
      </c>
      <c r="M254" s="156">
        <f>IF(K254=Organisatie!$D$21,1,0)</f>
        <v>0</v>
      </c>
      <c r="N254" s="156">
        <f>IF(K254=Organisatie!$D$22,1,0)</f>
        <v>0</v>
      </c>
      <c r="O254" s="156">
        <f>IF(K254=Organisatie!$D$23,1,0)</f>
        <v>0</v>
      </c>
      <c r="P254" s="156">
        <f t="shared" si="72"/>
        <v>0</v>
      </c>
      <c r="Q254" s="157">
        <f t="shared" si="73"/>
        <v>0</v>
      </c>
      <c r="R254" s="152">
        <f t="shared" si="74"/>
        <v>0</v>
      </c>
      <c r="S254" s="127"/>
      <c r="T254" s="153">
        <f t="shared" si="75"/>
        <v>0</v>
      </c>
      <c r="U254" s="154">
        <f t="shared" si="76"/>
        <v>0</v>
      </c>
      <c r="V254" s="155"/>
      <c r="W254" s="50">
        <f t="shared" si="58"/>
        <v>0</v>
      </c>
      <c r="X254" s="50">
        <f t="shared" si="59"/>
        <v>0</v>
      </c>
      <c r="Y254" s="31"/>
      <c r="Z254" s="22"/>
      <c r="AA254" s="37"/>
      <c r="AB254" s="31"/>
      <c r="AC254" s="50">
        <f t="shared" si="60"/>
        <v>0</v>
      </c>
      <c r="AD254" s="50">
        <f t="shared" si="61"/>
        <v>0</v>
      </c>
      <c r="AE254" s="50">
        <f t="shared" si="62"/>
        <v>0</v>
      </c>
      <c r="AF254" s="50">
        <f t="shared" si="63"/>
        <v>0</v>
      </c>
      <c r="AG254" s="50">
        <f t="shared" si="64"/>
        <v>0</v>
      </c>
      <c r="AH254" s="50">
        <f t="shared" si="65"/>
        <v>0</v>
      </c>
      <c r="AI254" s="50">
        <f t="shared" si="66"/>
        <v>0</v>
      </c>
      <c r="AJ254" s="50">
        <f t="shared" si="67"/>
        <v>0</v>
      </c>
      <c r="AK254" s="51">
        <f t="shared" si="68"/>
        <v>0</v>
      </c>
      <c r="AL254" s="37" t="str">
        <f t="shared" si="69"/>
        <v>Er ontbreken nog enkele gegevens!</v>
      </c>
      <c r="AM254" s="11"/>
      <c r="AN254" s="98">
        <f t="shared" si="70"/>
        <v>0</v>
      </c>
      <c r="AV254" s="20">
        <f t="shared" si="71"/>
        <v>0</v>
      </c>
      <c r="AW254" s="11"/>
    </row>
    <row r="255" spans="1:49" ht="15.75" customHeight="1" x14ac:dyDescent="0.2">
      <c r="A255" s="45">
        <f>SUM($AV$12:AV255)</f>
        <v>0</v>
      </c>
      <c r="B255" s="119"/>
      <c r="C255" s="52"/>
      <c r="D255" s="52"/>
      <c r="E255" s="52"/>
      <c r="F255" s="90"/>
      <c r="G255" s="89"/>
      <c r="H255" s="89"/>
      <c r="I255" s="89"/>
      <c r="J255" s="91"/>
      <c r="K255" s="92"/>
      <c r="L255" s="156">
        <f>IF(K255=Organisatie!$E$20,1,0)</f>
        <v>0</v>
      </c>
      <c r="M255" s="156">
        <f>IF(K255=Organisatie!$D$21,1,0)</f>
        <v>0</v>
      </c>
      <c r="N255" s="156">
        <f>IF(K255=Organisatie!$D$22,1,0)</f>
        <v>0</v>
      </c>
      <c r="O255" s="156">
        <f>IF(K255=Organisatie!$D$23,1,0)</f>
        <v>0</v>
      </c>
      <c r="P255" s="156">
        <f t="shared" si="72"/>
        <v>0</v>
      </c>
      <c r="Q255" s="157">
        <f t="shared" si="73"/>
        <v>0</v>
      </c>
      <c r="R255" s="152">
        <f t="shared" si="74"/>
        <v>0</v>
      </c>
      <c r="S255" s="127"/>
      <c r="T255" s="153">
        <f t="shared" si="75"/>
        <v>0</v>
      </c>
      <c r="U255" s="154">
        <f t="shared" si="76"/>
        <v>0</v>
      </c>
      <c r="V255" s="155"/>
      <c r="W255" s="50">
        <f t="shared" si="58"/>
        <v>0</v>
      </c>
      <c r="X255" s="50">
        <f t="shared" si="59"/>
        <v>0</v>
      </c>
      <c r="Y255" s="31"/>
      <c r="Z255" s="22"/>
      <c r="AA255" s="37"/>
      <c r="AB255" s="31"/>
      <c r="AC255" s="50">
        <f t="shared" si="60"/>
        <v>0</v>
      </c>
      <c r="AD255" s="50">
        <f t="shared" si="61"/>
        <v>0</v>
      </c>
      <c r="AE255" s="50">
        <f t="shared" si="62"/>
        <v>0</v>
      </c>
      <c r="AF255" s="50">
        <f t="shared" si="63"/>
        <v>0</v>
      </c>
      <c r="AG255" s="50">
        <f t="shared" si="64"/>
        <v>0</v>
      </c>
      <c r="AH255" s="50">
        <f t="shared" si="65"/>
        <v>0</v>
      </c>
      <c r="AI255" s="50">
        <f t="shared" si="66"/>
        <v>0</v>
      </c>
      <c r="AJ255" s="50">
        <f t="shared" si="67"/>
        <v>0</v>
      </c>
      <c r="AK255" s="51">
        <f t="shared" si="68"/>
        <v>0</v>
      </c>
      <c r="AL255" s="37" t="str">
        <f t="shared" si="69"/>
        <v>Er ontbreken nog enkele gegevens!</v>
      </c>
      <c r="AM255" s="11"/>
      <c r="AN255" s="98">
        <f t="shared" si="70"/>
        <v>0</v>
      </c>
      <c r="AV255" s="20">
        <f t="shared" si="71"/>
        <v>0</v>
      </c>
      <c r="AW255" s="11"/>
    </row>
    <row r="256" spans="1:49" ht="15.75" customHeight="1" x14ac:dyDescent="0.2">
      <c r="A256" s="45">
        <f>SUM($AV$12:AV256)</f>
        <v>0</v>
      </c>
      <c r="B256" s="119"/>
      <c r="C256" s="52"/>
      <c r="D256" s="52"/>
      <c r="E256" s="52"/>
      <c r="F256" s="90"/>
      <c r="G256" s="89"/>
      <c r="H256" s="89"/>
      <c r="I256" s="89"/>
      <c r="J256" s="91"/>
      <c r="K256" s="92"/>
      <c r="L256" s="156">
        <f>IF(K256=Organisatie!$E$20,1,0)</f>
        <v>0</v>
      </c>
      <c r="M256" s="156">
        <f>IF(K256=Organisatie!$D$21,1,0)</f>
        <v>0</v>
      </c>
      <c r="N256" s="156">
        <f>IF(K256=Organisatie!$D$22,1,0)</f>
        <v>0</v>
      </c>
      <c r="O256" s="156">
        <f>IF(K256=Organisatie!$D$23,1,0)</f>
        <v>0</v>
      </c>
      <c r="P256" s="156">
        <f t="shared" si="72"/>
        <v>0</v>
      </c>
      <c r="Q256" s="157">
        <f t="shared" si="73"/>
        <v>0</v>
      </c>
      <c r="R256" s="152">
        <f t="shared" si="74"/>
        <v>0</v>
      </c>
      <c r="S256" s="127"/>
      <c r="T256" s="153">
        <f t="shared" si="75"/>
        <v>0</v>
      </c>
      <c r="U256" s="154">
        <f t="shared" si="76"/>
        <v>0</v>
      </c>
      <c r="V256" s="155"/>
      <c r="W256" s="50">
        <f t="shared" si="58"/>
        <v>0</v>
      </c>
      <c r="X256" s="50">
        <f t="shared" si="59"/>
        <v>0</v>
      </c>
      <c r="Y256" s="31"/>
      <c r="Z256" s="22"/>
      <c r="AA256" s="37"/>
      <c r="AB256" s="31"/>
      <c r="AC256" s="50">
        <f t="shared" si="60"/>
        <v>0</v>
      </c>
      <c r="AD256" s="50">
        <f t="shared" si="61"/>
        <v>0</v>
      </c>
      <c r="AE256" s="50">
        <f t="shared" si="62"/>
        <v>0</v>
      </c>
      <c r="AF256" s="50">
        <f t="shared" si="63"/>
        <v>0</v>
      </c>
      <c r="AG256" s="50">
        <f t="shared" si="64"/>
        <v>0</v>
      </c>
      <c r="AH256" s="50">
        <f t="shared" si="65"/>
        <v>0</v>
      </c>
      <c r="AI256" s="50">
        <f t="shared" si="66"/>
        <v>0</v>
      </c>
      <c r="AJ256" s="50">
        <f t="shared" si="67"/>
        <v>0</v>
      </c>
      <c r="AK256" s="51">
        <f t="shared" si="68"/>
        <v>0</v>
      </c>
      <c r="AL256" s="37" t="str">
        <f t="shared" si="69"/>
        <v>Er ontbreken nog enkele gegevens!</v>
      </c>
      <c r="AM256" s="11"/>
      <c r="AN256" s="98">
        <f t="shared" si="70"/>
        <v>0</v>
      </c>
      <c r="AV256" s="20">
        <f t="shared" si="71"/>
        <v>0</v>
      </c>
      <c r="AW256" s="11"/>
    </row>
    <row r="257" spans="1:49" ht="15.75" customHeight="1" x14ac:dyDescent="0.2">
      <c r="A257" s="45">
        <f>SUM($AV$12:AV257)</f>
        <v>0</v>
      </c>
      <c r="B257" s="119"/>
      <c r="C257" s="52"/>
      <c r="D257" s="52"/>
      <c r="E257" s="52"/>
      <c r="F257" s="90"/>
      <c r="G257" s="89"/>
      <c r="H257" s="89"/>
      <c r="I257" s="89"/>
      <c r="J257" s="91"/>
      <c r="K257" s="92"/>
      <c r="L257" s="156">
        <f>IF(K257=Organisatie!$E$20,1,0)</f>
        <v>0</v>
      </c>
      <c r="M257" s="156">
        <f>IF(K257=Organisatie!$D$21,1,0)</f>
        <v>0</v>
      </c>
      <c r="N257" s="156">
        <f>IF(K257=Organisatie!$D$22,1,0)</f>
        <v>0</v>
      </c>
      <c r="O257" s="156">
        <f>IF(K257=Organisatie!$D$23,1,0)</f>
        <v>0</v>
      </c>
      <c r="P257" s="156">
        <f t="shared" si="72"/>
        <v>0</v>
      </c>
      <c r="Q257" s="157">
        <f t="shared" si="73"/>
        <v>0</v>
      </c>
      <c r="R257" s="152">
        <f t="shared" si="74"/>
        <v>0</v>
      </c>
      <c r="S257" s="127"/>
      <c r="T257" s="153">
        <f t="shared" si="75"/>
        <v>0</v>
      </c>
      <c r="U257" s="154">
        <f t="shared" si="76"/>
        <v>0</v>
      </c>
      <c r="V257" s="155"/>
      <c r="W257" s="50">
        <f t="shared" si="58"/>
        <v>0</v>
      </c>
      <c r="X257" s="50">
        <f t="shared" si="59"/>
        <v>0</v>
      </c>
      <c r="Y257" s="31"/>
      <c r="Z257" s="22"/>
      <c r="AA257" s="37"/>
      <c r="AB257" s="31"/>
      <c r="AC257" s="50">
        <f t="shared" si="60"/>
        <v>0</v>
      </c>
      <c r="AD257" s="50">
        <f t="shared" si="61"/>
        <v>0</v>
      </c>
      <c r="AE257" s="50">
        <f t="shared" si="62"/>
        <v>0</v>
      </c>
      <c r="AF257" s="50">
        <f t="shared" si="63"/>
        <v>0</v>
      </c>
      <c r="AG257" s="50">
        <f t="shared" si="64"/>
        <v>0</v>
      </c>
      <c r="AH257" s="50">
        <f t="shared" si="65"/>
        <v>0</v>
      </c>
      <c r="AI257" s="50">
        <f t="shared" si="66"/>
        <v>0</v>
      </c>
      <c r="AJ257" s="50">
        <f t="shared" si="67"/>
        <v>0</v>
      </c>
      <c r="AK257" s="51">
        <f t="shared" si="68"/>
        <v>0</v>
      </c>
      <c r="AL257" s="37" t="str">
        <f t="shared" si="69"/>
        <v>Er ontbreken nog enkele gegevens!</v>
      </c>
      <c r="AM257" s="11"/>
      <c r="AN257" s="98">
        <f t="shared" si="70"/>
        <v>0</v>
      </c>
      <c r="AV257" s="20">
        <f t="shared" si="71"/>
        <v>0</v>
      </c>
      <c r="AW257" s="11"/>
    </row>
    <row r="258" spans="1:49" ht="15.75" customHeight="1" x14ac:dyDescent="0.2">
      <c r="A258" s="45">
        <f>SUM($AV$12:AV258)</f>
        <v>0</v>
      </c>
      <c r="B258" s="119"/>
      <c r="C258" s="52"/>
      <c r="D258" s="52"/>
      <c r="E258" s="52"/>
      <c r="F258" s="90"/>
      <c r="G258" s="89"/>
      <c r="H258" s="89"/>
      <c r="I258" s="89"/>
      <c r="J258" s="91"/>
      <c r="K258" s="92"/>
      <c r="L258" s="156">
        <f>IF(K258=Organisatie!$E$20,1,0)</f>
        <v>0</v>
      </c>
      <c r="M258" s="156">
        <f>IF(K258=Organisatie!$D$21,1,0)</f>
        <v>0</v>
      </c>
      <c r="N258" s="156">
        <f>IF(K258=Organisatie!$D$22,1,0)</f>
        <v>0</v>
      </c>
      <c r="O258" s="156">
        <f>IF(K258=Organisatie!$D$23,1,0)</f>
        <v>0</v>
      </c>
      <c r="P258" s="156">
        <f t="shared" si="72"/>
        <v>0</v>
      </c>
      <c r="Q258" s="157">
        <f t="shared" si="73"/>
        <v>0</v>
      </c>
      <c r="R258" s="152">
        <f t="shared" si="74"/>
        <v>0</v>
      </c>
      <c r="S258" s="127"/>
      <c r="T258" s="153">
        <f t="shared" si="75"/>
        <v>0</v>
      </c>
      <c r="U258" s="154">
        <f t="shared" si="76"/>
        <v>0</v>
      </c>
      <c r="V258" s="155"/>
      <c r="W258" s="50">
        <f t="shared" si="58"/>
        <v>0</v>
      </c>
      <c r="X258" s="50">
        <f t="shared" si="59"/>
        <v>0</v>
      </c>
      <c r="Y258" s="31"/>
      <c r="Z258" s="22"/>
      <c r="AA258" s="37"/>
      <c r="AB258" s="31"/>
      <c r="AC258" s="50">
        <f t="shared" si="60"/>
        <v>0</v>
      </c>
      <c r="AD258" s="50">
        <f t="shared" si="61"/>
        <v>0</v>
      </c>
      <c r="AE258" s="50">
        <f t="shared" si="62"/>
        <v>0</v>
      </c>
      <c r="AF258" s="50">
        <f t="shared" si="63"/>
        <v>0</v>
      </c>
      <c r="AG258" s="50">
        <f t="shared" si="64"/>
        <v>0</v>
      </c>
      <c r="AH258" s="50">
        <f t="shared" si="65"/>
        <v>0</v>
      </c>
      <c r="AI258" s="50">
        <f t="shared" si="66"/>
        <v>0</v>
      </c>
      <c r="AJ258" s="50">
        <f t="shared" si="67"/>
        <v>0</v>
      </c>
      <c r="AK258" s="51">
        <f t="shared" si="68"/>
        <v>0</v>
      </c>
      <c r="AL258" s="37" t="str">
        <f t="shared" si="69"/>
        <v>Er ontbreken nog enkele gegevens!</v>
      </c>
      <c r="AM258" s="11"/>
      <c r="AN258" s="98">
        <f t="shared" si="70"/>
        <v>0</v>
      </c>
      <c r="AV258" s="20">
        <f t="shared" si="71"/>
        <v>0</v>
      </c>
      <c r="AW258" s="11"/>
    </row>
    <row r="259" spans="1:49" ht="15.75" customHeight="1" x14ac:dyDescent="0.2">
      <c r="A259" s="45">
        <f>SUM($AV$12:AV259)</f>
        <v>0</v>
      </c>
      <c r="B259" s="119"/>
      <c r="C259" s="52"/>
      <c r="D259" s="52"/>
      <c r="E259" s="52"/>
      <c r="F259" s="90"/>
      <c r="G259" s="89"/>
      <c r="H259" s="89"/>
      <c r="I259" s="89"/>
      <c r="J259" s="91"/>
      <c r="K259" s="92"/>
      <c r="L259" s="156">
        <f>IF(K259=Organisatie!$E$20,1,0)</f>
        <v>0</v>
      </c>
      <c r="M259" s="156">
        <f>IF(K259=Organisatie!$D$21,1,0)</f>
        <v>0</v>
      </c>
      <c r="N259" s="156">
        <f>IF(K259=Organisatie!$D$22,1,0)</f>
        <v>0</v>
      </c>
      <c r="O259" s="156">
        <f>IF(K259=Organisatie!$D$23,1,0)</f>
        <v>0</v>
      </c>
      <c r="P259" s="156">
        <f t="shared" si="72"/>
        <v>0</v>
      </c>
      <c r="Q259" s="157">
        <f t="shared" si="73"/>
        <v>0</v>
      </c>
      <c r="R259" s="152">
        <f t="shared" si="74"/>
        <v>0</v>
      </c>
      <c r="S259" s="127"/>
      <c r="T259" s="153">
        <f t="shared" si="75"/>
        <v>0</v>
      </c>
      <c r="U259" s="154">
        <f t="shared" si="76"/>
        <v>0</v>
      </c>
      <c r="V259" s="155"/>
      <c r="W259" s="50">
        <f t="shared" si="58"/>
        <v>0</v>
      </c>
      <c r="X259" s="50">
        <f t="shared" si="59"/>
        <v>0</v>
      </c>
      <c r="Y259" s="31"/>
      <c r="Z259" s="22"/>
      <c r="AA259" s="37"/>
      <c r="AB259" s="31"/>
      <c r="AC259" s="50">
        <f t="shared" si="60"/>
        <v>0</v>
      </c>
      <c r="AD259" s="50">
        <f t="shared" si="61"/>
        <v>0</v>
      </c>
      <c r="AE259" s="50">
        <f t="shared" si="62"/>
        <v>0</v>
      </c>
      <c r="AF259" s="50">
        <f t="shared" si="63"/>
        <v>0</v>
      </c>
      <c r="AG259" s="50">
        <f t="shared" si="64"/>
        <v>0</v>
      </c>
      <c r="AH259" s="50">
        <f t="shared" si="65"/>
        <v>0</v>
      </c>
      <c r="AI259" s="50">
        <f t="shared" si="66"/>
        <v>0</v>
      </c>
      <c r="AJ259" s="50">
        <f t="shared" si="67"/>
        <v>0</v>
      </c>
      <c r="AK259" s="51">
        <f t="shared" si="68"/>
        <v>0</v>
      </c>
      <c r="AL259" s="37" t="str">
        <f t="shared" si="69"/>
        <v>Er ontbreken nog enkele gegevens!</v>
      </c>
      <c r="AM259" s="11"/>
      <c r="AN259" s="98">
        <f t="shared" si="70"/>
        <v>0</v>
      </c>
      <c r="AV259" s="20">
        <f t="shared" si="71"/>
        <v>0</v>
      </c>
      <c r="AW259" s="11"/>
    </row>
    <row r="260" spans="1:49" ht="15.75" customHeight="1" x14ac:dyDescent="0.2">
      <c r="A260" s="45">
        <f>SUM($AV$12:AV260)</f>
        <v>0</v>
      </c>
      <c r="B260" s="119"/>
      <c r="C260" s="52"/>
      <c r="D260" s="52"/>
      <c r="E260" s="52"/>
      <c r="F260" s="90"/>
      <c r="G260" s="89"/>
      <c r="H260" s="89"/>
      <c r="I260" s="89"/>
      <c r="J260" s="91"/>
      <c r="K260" s="92"/>
      <c r="L260" s="156">
        <f>IF(K260=Organisatie!$E$20,1,0)</f>
        <v>0</v>
      </c>
      <c r="M260" s="156">
        <f>IF(K260=Organisatie!$D$21,1,0)</f>
        <v>0</v>
      </c>
      <c r="N260" s="156">
        <f>IF(K260=Organisatie!$D$22,1,0)</f>
        <v>0</v>
      </c>
      <c r="O260" s="156">
        <f>IF(K260=Organisatie!$D$23,1,0)</f>
        <v>0</v>
      </c>
      <c r="P260" s="156">
        <f t="shared" si="72"/>
        <v>0</v>
      </c>
      <c r="Q260" s="157">
        <f t="shared" si="73"/>
        <v>0</v>
      </c>
      <c r="R260" s="152">
        <f t="shared" si="74"/>
        <v>0</v>
      </c>
      <c r="S260" s="127"/>
      <c r="T260" s="153">
        <f t="shared" si="75"/>
        <v>0</v>
      </c>
      <c r="U260" s="154">
        <f t="shared" si="76"/>
        <v>0</v>
      </c>
      <c r="V260" s="155"/>
      <c r="W260" s="50">
        <f t="shared" si="58"/>
        <v>0</v>
      </c>
      <c r="X260" s="50">
        <f t="shared" si="59"/>
        <v>0</v>
      </c>
      <c r="Y260" s="31"/>
      <c r="Z260" s="22"/>
      <c r="AA260" s="37"/>
      <c r="AB260" s="31"/>
      <c r="AC260" s="50">
        <f t="shared" si="60"/>
        <v>0</v>
      </c>
      <c r="AD260" s="50">
        <f t="shared" si="61"/>
        <v>0</v>
      </c>
      <c r="AE260" s="50">
        <f t="shared" si="62"/>
        <v>0</v>
      </c>
      <c r="AF260" s="50">
        <f t="shared" si="63"/>
        <v>0</v>
      </c>
      <c r="AG260" s="50">
        <f t="shared" si="64"/>
        <v>0</v>
      </c>
      <c r="AH260" s="50">
        <f t="shared" si="65"/>
        <v>0</v>
      </c>
      <c r="AI260" s="50">
        <f t="shared" si="66"/>
        <v>0</v>
      </c>
      <c r="AJ260" s="50">
        <f t="shared" si="67"/>
        <v>0</v>
      </c>
      <c r="AK260" s="51">
        <f t="shared" si="68"/>
        <v>0</v>
      </c>
      <c r="AL260" s="37" t="str">
        <f t="shared" si="69"/>
        <v>Er ontbreken nog enkele gegevens!</v>
      </c>
      <c r="AM260" s="11"/>
      <c r="AN260" s="98">
        <f t="shared" si="70"/>
        <v>0</v>
      </c>
      <c r="AV260" s="20">
        <f t="shared" si="71"/>
        <v>0</v>
      </c>
      <c r="AW260" s="11"/>
    </row>
    <row r="261" spans="1:49" ht="15.75" customHeight="1" x14ac:dyDescent="0.2">
      <c r="A261" s="45">
        <f>SUM($AV$12:AV261)</f>
        <v>0</v>
      </c>
      <c r="B261" s="119"/>
      <c r="C261" s="52"/>
      <c r="D261" s="52"/>
      <c r="E261" s="52"/>
      <c r="F261" s="90"/>
      <c r="G261" s="89"/>
      <c r="H261" s="89"/>
      <c r="I261" s="89"/>
      <c r="J261" s="91"/>
      <c r="K261" s="92"/>
      <c r="L261" s="156">
        <f>IF(K261=Organisatie!$E$20,1,0)</f>
        <v>0</v>
      </c>
      <c r="M261" s="156">
        <f>IF(K261=Organisatie!$D$21,1,0)</f>
        <v>0</v>
      </c>
      <c r="N261" s="156">
        <f>IF(K261=Organisatie!$D$22,1,0)</f>
        <v>0</v>
      </c>
      <c r="O261" s="156">
        <f>IF(K261=Organisatie!$D$23,1,0)</f>
        <v>0</v>
      </c>
      <c r="P261" s="156">
        <f t="shared" si="72"/>
        <v>0</v>
      </c>
      <c r="Q261" s="157">
        <f t="shared" si="73"/>
        <v>0</v>
      </c>
      <c r="R261" s="152">
        <f t="shared" si="74"/>
        <v>0</v>
      </c>
      <c r="S261" s="127"/>
      <c r="T261" s="153">
        <f t="shared" si="75"/>
        <v>0</v>
      </c>
      <c r="U261" s="154">
        <f t="shared" si="76"/>
        <v>0</v>
      </c>
      <c r="V261" s="155"/>
      <c r="W261" s="50">
        <f t="shared" si="58"/>
        <v>0</v>
      </c>
      <c r="X261" s="50">
        <f t="shared" si="59"/>
        <v>0</v>
      </c>
      <c r="Y261" s="31"/>
      <c r="Z261" s="22"/>
      <c r="AA261" s="37"/>
      <c r="AB261" s="31"/>
      <c r="AC261" s="50">
        <f t="shared" si="60"/>
        <v>0</v>
      </c>
      <c r="AD261" s="50">
        <f t="shared" si="61"/>
        <v>0</v>
      </c>
      <c r="AE261" s="50">
        <f t="shared" si="62"/>
        <v>0</v>
      </c>
      <c r="AF261" s="50">
        <f t="shared" si="63"/>
        <v>0</v>
      </c>
      <c r="AG261" s="50">
        <f t="shared" si="64"/>
        <v>0</v>
      </c>
      <c r="AH261" s="50">
        <f t="shared" si="65"/>
        <v>0</v>
      </c>
      <c r="AI261" s="50">
        <f t="shared" si="66"/>
        <v>0</v>
      </c>
      <c r="AJ261" s="50">
        <f t="shared" si="67"/>
        <v>0</v>
      </c>
      <c r="AK261" s="51">
        <f t="shared" si="68"/>
        <v>0</v>
      </c>
      <c r="AL261" s="37" t="str">
        <f t="shared" si="69"/>
        <v>Er ontbreken nog enkele gegevens!</v>
      </c>
      <c r="AM261" s="11"/>
      <c r="AN261" s="98">
        <f t="shared" si="70"/>
        <v>0</v>
      </c>
      <c r="AV261" s="20">
        <f t="shared" si="71"/>
        <v>0</v>
      </c>
      <c r="AW261" s="11"/>
    </row>
    <row r="262" spans="1:49" ht="15.75" customHeight="1" x14ac:dyDescent="0.2">
      <c r="A262" s="45">
        <f>SUM($AV$12:AV262)</f>
        <v>0</v>
      </c>
      <c r="B262" s="119"/>
      <c r="C262" s="52"/>
      <c r="D262" s="52"/>
      <c r="E262" s="52"/>
      <c r="F262" s="90"/>
      <c r="G262" s="89"/>
      <c r="H262" s="89"/>
      <c r="I262" s="89"/>
      <c r="J262" s="91"/>
      <c r="K262" s="92"/>
      <c r="L262" s="156">
        <f>IF(K262=Organisatie!$E$20,1,0)</f>
        <v>0</v>
      </c>
      <c r="M262" s="156">
        <f>IF(K262=Organisatie!$D$21,1,0)</f>
        <v>0</v>
      </c>
      <c r="N262" s="156">
        <f>IF(K262=Organisatie!$D$22,1,0)</f>
        <v>0</v>
      </c>
      <c r="O262" s="156">
        <f>IF(K262=Organisatie!$D$23,1,0)</f>
        <v>0</v>
      </c>
      <c r="P262" s="156">
        <f t="shared" si="72"/>
        <v>0</v>
      </c>
      <c r="Q262" s="157">
        <f t="shared" si="73"/>
        <v>0</v>
      </c>
      <c r="R262" s="152">
        <f t="shared" si="74"/>
        <v>0</v>
      </c>
      <c r="S262" s="127"/>
      <c r="T262" s="153">
        <f t="shared" si="75"/>
        <v>0</v>
      </c>
      <c r="U262" s="154">
        <f t="shared" si="76"/>
        <v>0</v>
      </c>
      <c r="V262" s="155"/>
      <c r="W262" s="50">
        <f t="shared" si="58"/>
        <v>0</v>
      </c>
      <c r="X262" s="50">
        <f t="shared" si="59"/>
        <v>0</v>
      </c>
      <c r="Y262" s="31"/>
      <c r="Z262" s="22"/>
      <c r="AA262" s="37"/>
      <c r="AB262" s="31"/>
      <c r="AC262" s="50">
        <f t="shared" si="60"/>
        <v>0</v>
      </c>
      <c r="AD262" s="50">
        <f t="shared" si="61"/>
        <v>0</v>
      </c>
      <c r="AE262" s="50">
        <f t="shared" si="62"/>
        <v>0</v>
      </c>
      <c r="AF262" s="50">
        <f t="shared" si="63"/>
        <v>0</v>
      </c>
      <c r="AG262" s="50">
        <f t="shared" si="64"/>
        <v>0</v>
      </c>
      <c r="AH262" s="50">
        <f t="shared" si="65"/>
        <v>0</v>
      </c>
      <c r="AI262" s="50">
        <f t="shared" si="66"/>
        <v>0</v>
      </c>
      <c r="AJ262" s="50">
        <f t="shared" si="67"/>
        <v>0</v>
      </c>
      <c r="AK262" s="51">
        <f t="shared" si="68"/>
        <v>0</v>
      </c>
      <c r="AL262" s="37" t="str">
        <f t="shared" si="69"/>
        <v>Er ontbreken nog enkele gegevens!</v>
      </c>
      <c r="AM262" s="11"/>
      <c r="AN262" s="98">
        <f t="shared" si="70"/>
        <v>0</v>
      </c>
      <c r="AV262" s="20">
        <f t="shared" si="71"/>
        <v>0</v>
      </c>
      <c r="AW262" s="11"/>
    </row>
    <row r="263" spans="1:49" ht="15.75" customHeight="1" x14ac:dyDescent="0.2">
      <c r="A263" s="45">
        <f>SUM($AV$12:AV263)</f>
        <v>0</v>
      </c>
      <c r="B263" s="119"/>
      <c r="C263" s="52"/>
      <c r="D263" s="52"/>
      <c r="E263" s="52"/>
      <c r="F263" s="90"/>
      <c r="G263" s="89"/>
      <c r="H263" s="89"/>
      <c r="I263" s="89"/>
      <c r="J263" s="91"/>
      <c r="K263" s="92"/>
      <c r="L263" s="156">
        <f>IF(K263=Organisatie!$E$20,1,0)</f>
        <v>0</v>
      </c>
      <c r="M263" s="156">
        <f>IF(K263=Organisatie!$D$21,1,0)</f>
        <v>0</v>
      </c>
      <c r="N263" s="156">
        <f>IF(K263=Organisatie!$D$22,1,0)</f>
        <v>0</v>
      </c>
      <c r="O263" s="156">
        <f>IF(K263=Organisatie!$D$23,1,0)</f>
        <v>0</v>
      </c>
      <c r="P263" s="156">
        <f t="shared" si="72"/>
        <v>0</v>
      </c>
      <c r="Q263" s="157">
        <f t="shared" si="73"/>
        <v>0</v>
      </c>
      <c r="R263" s="152">
        <f t="shared" si="74"/>
        <v>0</v>
      </c>
      <c r="S263" s="127"/>
      <c r="T263" s="153">
        <f t="shared" si="75"/>
        <v>0</v>
      </c>
      <c r="U263" s="154">
        <f t="shared" si="76"/>
        <v>0</v>
      </c>
      <c r="V263" s="155"/>
      <c r="W263" s="50">
        <f t="shared" si="58"/>
        <v>0</v>
      </c>
      <c r="X263" s="50">
        <f t="shared" si="59"/>
        <v>0</v>
      </c>
      <c r="Y263" s="31"/>
      <c r="Z263" s="22"/>
      <c r="AA263" s="37"/>
      <c r="AB263" s="31"/>
      <c r="AC263" s="50">
        <f t="shared" si="60"/>
        <v>0</v>
      </c>
      <c r="AD263" s="50">
        <f t="shared" si="61"/>
        <v>0</v>
      </c>
      <c r="AE263" s="50">
        <f t="shared" si="62"/>
        <v>0</v>
      </c>
      <c r="AF263" s="50">
        <f t="shared" si="63"/>
        <v>0</v>
      </c>
      <c r="AG263" s="50">
        <f t="shared" si="64"/>
        <v>0</v>
      </c>
      <c r="AH263" s="50">
        <f t="shared" si="65"/>
        <v>0</v>
      </c>
      <c r="AI263" s="50">
        <f t="shared" si="66"/>
        <v>0</v>
      </c>
      <c r="AJ263" s="50">
        <f t="shared" si="67"/>
        <v>0</v>
      </c>
      <c r="AK263" s="51">
        <f t="shared" si="68"/>
        <v>0</v>
      </c>
      <c r="AL263" s="37" t="str">
        <f t="shared" si="69"/>
        <v>Er ontbreken nog enkele gegevens!</v>
      </c>
      <c r="AM263" s="11"/>
      <c r="AN263" s="98">
        <f t="shared" si="70"/>
        <v>0</v>
      </c>
      <c r="AV263" s="20">
        <f t="shared" si="71"/>
        <v>0</v>
      </c>
      <c r="AW263" s="11"/>
    </row>
    <row r="264" spans="1:49" ht="15.75" customHeight="1" x14ac:dyDescent="0.2">
      <c r="A264" s="45">
        <f>SUM($AV$12:AV264)</f>
        <v>0</v>
      </c>
      <c r="B264" s="119"/>
      <c r="C264" s="52"/>
      <c r="D264" s="52"/>
      <c r="E264" s="52"/>
      <c r="F264" s="90"/>
      <c r="G264" s="89"/>
      <c r="H264" s="89"/>
      <c r="I264" s="89"/>
      <c r="J264" s="91"/>
      <c r="K264" s="92"/>
      <c r="L264" s="156">
        <f>IF(K264=Organisatie!$E$20,1,0)</f>
        <v>0</v>
      </c>
      <c r="M264" s="156">
        <f>IF(K264=Organisatie!$D$21,1,0)</f>
        <v>0</v>
      </c>
      <c r="N264" s="156">
        <f>IF(K264=Organisatie!$D$22,1,0)</f>
        <v>0</v>
      </c>
      <c r="O264" s="156">
        <f>IF(K264=Organisatie!$D$23,1,0)</f>
        <v>0</v>
      </c>
      <c r="P264" s="156">
        <f t="shared" si="72"/>
        <v>0</v>
      </c>
      <c r="Q264" s="157">
        <f t="shared" si="73"/>
        <v>0</v>
      </c>
      <c r="R264" s="152">
        <f t="shared" si="74"/>
        <v>0</v>
      </c>
      <c r="S264" s="127"/>
      <c r="T264" s="153">
        <f t="shared" si="75"/>
        <v>0</v>
      </c>
      <c r="U264" s="154">
        <f t="shared" si="76"/>
        <v>0</v>
      </c>
      <c r="V264" s="155"/>
      <c r="W264" s="50">
        <f t="shared" si="58"/>
        <v>0</v>
      </c>
      <c r="X264" s="50">
        <f t="shared" si="59"/>
        <v>0</v>
      </c>
      <c r="Y264" s="31"/>
      <c r="Z264" s="22"/>
      <c r="AA264" s="37"/>
      <c r="AB264" s="31"/>
      <c r="AC264" s="50">
        <f t="shared" si="60"/>
        <v>0</v>
      </c>
      <c r="AD264" s="50">
        <f t="shared" si="61"/>
        <v>0</v>
      </c>
      <c r="AE264" s="50">
        <f t="shared" si="62"/>
        <v>0</v>
      </c>
      <c r="AF264" s="50">
        <f t="shared" si="63"/>
        <v>0</v>
      </c>
      <c r="AG264" s="50">
        <f t="shared" si="64"/>
        <v>0</v>
      </c>
      <c r="AH264" s="50">
        <f t="shared" si="65"/>
        <v>0</v>
      </c>
      <c r="AI264" s="50">
        <f t="shared" si="66"/>
        <v>0</v>
      </c>
      <c r="AJ264" s="50">
        <f t="shared" si="67"/>
        <v>0</v>
      </c>
      <c r="AK264" s="51">
        <f t="shared" si="68"/>
        <v>0</v>
      </c>
      <c r="AL264" s="37" t="str">
        <f t="shared" si="69"/>
        <v>Er ontbreken nog enkele gegevens!</v>
      </c>
      <c r="AM264" s="11"/>
      <c r="AN264" s="98">
        <f t="shared" si="70"/>
        <v>0</v>
      </c>
      <c r="AV264" s="20">
        <f t="shared" si="71"/>
        <v>0</v>
      </c>
      <c r="AW264" s="11"/>
    </row>
    <row r="265" spans="1:49" ht="15.75" customHeight="1" x14ac:dyDescent="0.2">
      <c r="A265" s="45">
        <f>SUM($AV$12:AV265)</f>
        <v>0</v>
      </c>
      <c r="B265" s="119"/>
      <c r="C265" s="52"/>
      <c r="D265" s="52"/>
      <c r="E265" s="52"/>
      <c r="F265" s="90"/>
      <c r="G265" s="89"/>
      <c r="H265" s="89"/>
      <c r="I265" s="89"/>
      <c r="J265" s="91"/>
      <c r="K265" s="92"/>
      <c r="L265" s="156">
        <f>IF(K265=Organisatie!$E$20,1,0)</f>
        <v>0</v>
      </c>
      <c r="M265" s="156">
        <f>IF(K265=Organisatie!$D$21,1,0)</f>
        <v>0</v>
      </c>
      <c r="N265" s="156">
        <f>IF(K265=Organisatie!$D$22,1,0)</f>
        <v>0</v>
      </c>
      <c r="O265" s="156">
        <f>IF(K265=Organisatie!$D$23,1,0)</f>
        <v>0</v>
      </c>
      <c r="P265" s="156">
        <f t="shared" si="72"/>
        <v>0</v>
      </c>
      <c r="Q265" s="157">
        <f t="shared" si="73"/>
        <v>0</v>
      </c>
      <c r="R265" s="152">
        <f t="shared" si="74"/>
        <v>0</v>
      </c>
      <c r="S265" s="127"/>
      <c r="T265" s="153">
        <f t="shared" si="75"/>
        <v>0</v>
      </c>
      <c r="U265" s="154">
        <f t="shared" si="76"/>
        <v>0</v>
      </c>
      <c r="V265" s="155"/>
      <c r="W265" s="50">
        <f t="shared" si="58"/>
        <v>0</v>
      </c>
      <c r="X265" s="50">
        <f t="shared" si="59"/>
        <v>0</v>
      </c>
      <c r="Y265" s="31"/>
      <c r="Z265" s="22"/>
      <c r="AA265" s="37"/>
      <c r="AB265" s="31"/>
      <c r="AC265" s="50">
        <f t="shared" si="60"/>
        <v>0</v>
      </c>
      <c r="AD265" s="50">
        <f t="shared" si="61"/>
        <v>0</v>
      </c>
      <c r="AE265" s="50">
        <f t="shared" si="62"/>
        <v>0</v>
      </c>
      <c r="AF265" s="50">
        <f t="shared" si="63"/>
        <v>0</v>
      </c>
      <c r="AG265" s="50">
        <f t="shared" si="64"/>
        <v>0</v>
      </c>
      <c r="AH265" s="50">
        <f t="shared" si="65"/>
        <v>0</v>
      </c>
      <c r="AI265" s="50">
        <f t="shared" si="66"/>
        <v>0</v>
      </c>
      <c r="AJ265" s="50">
        <f t="shared" si="67"/>
        <v>0</v>
      </c>
      <c r="AK265" s="51">
        <f t="shared" si="68"/>
        <v>0</v>
      </c>
      <c r="AL265" s="37" t="str">
        <f t="shared" si="69"/>
        <v>Er ontbreken nog enkele gegevens!</v>
      </c>
      <c r="AM265" s="11"/>
      <c r="AN265" s="98">
        <f t="shared" si="70"/>
        <v>0</v>
      </c>
      <c r="AV265" s="20">
        <f t="shared" si="71"/>
        <v>0</v>
      </c>
      <c r="AW265" s="11"/>
    </row>
    <row r="266" spans="1:49" ht="15.75" customHeight="1" x14ac:dyDescent="0.2">
      <c r="A266" s="45">
        <f>SUM($AV$12:AV266)</f>
        <v>0</v>
      </c>
      <c r="B266" s="119"/>
      <c r="C266" s="52"/>
      <c r="D266" s="52"/>
      <c r="E266" s="52"/>
      <c r="F266" s="90"/>
      <c r="G266" s="89"/>
      <c r="H266" s="89"/>
      <c r="I266" s="89"/>
      <c r="J266" s="91"/>
      <c r="K266" s="92"/>
      <c r="L266" s="156">
        <f>IF(K266=Organisatie!$E$20,1,0)</f>
        <v>0</v>
      </c>
      <c r="M266" s="156">
        <f>IF(K266=Organisatie!$D$21,1,0)</f>
        <v>0</v>
      </c>
      <c r="N266" s="156">
        <f>IF(K266=Organisatie!$D$22,1,0)</f>
        <v>0</v>
      </c>
      <c r="O266" s="156">
        <f>IF(K266=Organisatie!$D$23,1,0)</f>
        <v>0</v>
      </c>
      <c r="P266" s="156">
        <f t="shared" si="72"/>
        <v>0</v>
      </c>
      <c r="Q266" s="157">
        <f t="shared" si="73"/>
        <v>0</v>
      </c>
      <c r="R266" s="152">
        <f t="shared" si="74"/>
        <v>0</v>
      </c>
      <c r="S266" s="127"/>
      <c r="T266" s="153">
        <f t="shared" si="75"/>
        <v>0</v>
      </c>
      <c r="U266" s="154">
        <f t="shared" si="76"/>
        <v>0</v>
      </c>
      <c r="V266" s="155"/>
      <c r="W266" s="50">
        <f t="shared" si="58"/>
        <v>0</v>
      </c>
      <c r="X266" s="50">
        <f t="shared" si="59"/>
        <v>0</v>
      </c>
      <c r="Y266" s="31"/>
      <c r="Z266" s="22"/>
      <c r="AA266" s="37"/>
      <c r="AB266" s="31"/>
      <c r="AC266" s="50">
        <f t="shared" si="60"/>
        <v>0</v>
      </c>
      <c r="AD266" s="50">
        <f t="shared" si="61"/>
        <v>0</v>
      </c>
      <c r="AE266" s="50">
        <f t="shared" si="62"/>
        <v>0</v>
      </c>
      <c r="AF266" s="50">
        <f t="shared" si="63"/>
        <v>0</v>
      </c>
      <c r="AG266" s="50">
        <f t="shared" si="64"/>
        <v>0</v>
      </c>
      <c r="AH266" s="50">
        <f t="shared" si="65"/>
        <v>0</v>
      </c>
      <c r="AI266" s="50">
        <f t="shared" si="66"/>
        <v>0</v>
      </c>
      <c r="AJ266" s="50">
        <f t="shared" si="67"/>
        <v>0</v>
      </c>
      <c r="AK266" s="51">
        <f t="shared" si="68"/>
        <v>0</v>
      </c>
      <c r="AL266" s="37" t="str">
        <f t="shared" si="69"/>
        <v>Er ontbreken nog enkele gegevens!</v>
      </c>
      <c r="AM266" s="11"/>
      <c r="AN266" s="98">
        <f t="shared" si="70"/>
        <v>0</v>
      </c>
      <c r="AV266" s="20">
        <f t="shared" si="71"/>
        <v>0</v>
      </c>
      <c r="AW266" s="11"/>
    </row>
    <row r="267" spans="1:49" ht="15.75" customHeight="1" x14ac:dyDescent="0.2">
      <c r="A267" s="45">
        <f>SUM($AV$12:AV267)</f>
        <v>0</v>
      </c>
      <c r="B267" s="119"/>
      <c r="C267" s="52"/>
      <c r="D267" s="52"/>
      <c r="E267" s="52"/>
      <c r="F267" s="90"/>
      <c r="G267" s="89"/>
      <c r="H267" s="89"/>
      <c r="I267" s="89"/>
      <c r="J267" s="91"/>
      <c r="K267" s="92"/>
      <c r="L267" s="156">
        <f>IF(K267=Organisatie!$E$20,1,0)</f>
        <v>0</v>
      </c>
      <c r="M267" s="156">
        <f>IF(K267=Organisatie!$D$21,1,0)</f>
        <v>0</v>
      </c>
      <c r="N267" s="156">
        <f>IF(K267=Organisatie!$D$22,1,0)</f>
        <v>0</v>
      </c>
      <c r="O267" s="156">
        <f>IF(K267=Organisatie!$D$23,1,0)</f>
        <v>0</v>
      </c>
      <c r="P267" s="156">
        <f t="shared" si="72"/>
        <v>0</v>
      </c>
      <c r="Q267" s="157">
        <f t="shared" si="73"/>
        <v>0</v>
      </c>
      <c r="R267" s="152">
        <f t="shared" si="74"/>
        <v>0</v>
      </c>
      <c r="S267" s="127"/>
      <c r="T267" s="153">
        <f t="shared" si="75"/>
        <v>0</v>
      </c>
      <c r="U267" s="154">
        <f t="shared" si="76"/>
        <v>0</v>
      </c>
      <c r="V267" s="155"/>
      <c r="W267" s="50">
        <f t="shared" si="58"/>
        <v>0</v>
      </c>
      <c r="X267" s="50">
        <f t="shared" si="59"/>
        <v>0</v>
      </c>
      <c r="Y267" s="31"/>
      <c r="Z267" s="22"/>
      <c r="AA267" s="37"/>
      <c r="AB267" s="31"/>
      <c r="AC267" s="50">
        <f t="shared" si="60"/>
        <v>0</v>
      </c>
      <c r="AD267" s="50">
        <f t="shared" si="61"/>
        <v>0</v>
      </c>
      <c r="AE267" s="50">
        <f t="shared" si="62"/>
        <v>0</v>
      </c>
      <c r="AF267" s="50">
        <f t="shared" si="63"/>
        <v>0</v>
      </c>
      <c r="AG267" s="50">
        <f t="shared" si="64"/>
        <v>0</v>
      </c>
      <c r="AH267" s="50">
        <f t="shared" si="65"/>
        <v>0</v>
      </c>
      <c r="AI267" s="50">
        <f t="shared" si="66"/>
        <v>0</v>
      </c>
      <c r="AJ267" s="50">
        <f t="shared" si="67"/>
        <v>0</v>
      </c>
      <c r="AK267" s="51">
        <f t="shared" si="68"/>
        <v>0</v>
      </c>
      <c r="AL267" s="37" t="str">
        <f t="shared" si="69"/>
        <v>Er ontbreken nog enkele gegevens!</v>
      </c>
      <c r="AM267" s="11"/>
      <c r="AN267" s="98">
        <f t="shared" si="70"/>
        <v>0</v>
      </c>
      <c r="AV267" s="20">
        <f t="shared" si="71"/>
        <v>0</v>
      </c>
      <c r="AW267" s="11"/>
    </row>
    <row r="268" spans="1:49" ht="15.75" customHeight="1" x14ac:dyDescent="0.2">
      <c r="A268" s="45">
        <f>SUM($AV$12:AV268)</f>
        <v>0</v>
      </c>
      <c r="B268" s="119"/>
      <c r="C268" s="52"/>
      <c r="D268" s="52"/>
      <c r="E268" s="52"/>
      <c r="F268" s="90"/>
      <c r="G268" s="89"/>
      <c r="H268" s="89"/>
      <c r="I268" s="89"/>
      <c r="J268" s="91"/>
      <c r="K268" s="92"/>
      <c r="L268" s="156">
        <f>IF(K268=Organisatie!$E$20,1,0)</f>
        <v>0</v>
      </c>
      <c r="M268" s="156">
        <f>IF(K268=Organisatie!$D$21,1,0)</f>
        <v>0</v>
      </c>
      <c r="N268" s="156">
        <f>IF(K268=Organisatie!$D$22,1,0)</f>
        <v>0</v>
      </c>
      <c r="O268" s="156">
        <f>IF(K268=Organisatie!$D$23,1,0)</f>
        <v>0</v>
      </c>
      <c r="P268" s="156">
        <f t="shared" si="72"/>
        <v>0</v>
      </c>
      <c r="Q268" s="157">
        <f t="shared" si="73"/>
        <v>0</v>
      </c>
      <c r="R268" s="152">
        <f t="shared" si="74"/>
        <v>0</v>
      </c>
      <c r="S268" s="127"/>
      <c r="T268" s="153">
        <f t="shared" si="75"/>
        <v>0</v>
      </c>
      <c r="U268" s="154">
        <f t="shared" si="76"/>
        <v>0</v>
      </c>
      <c r="V268" s="155"/>
      <c r="W268" s="50">
        <f t="shared" ref="W268:W312" si="77">IF(B268="V",1,0)</f>
        <v>0</v>
      </c>
      <c r="X268" s="50">
        <f t="shared" ref="X268:X312" si="78">IF(B268="N",1,0)</f>
        <v>0</v>
      </c>
      <c r="Y268" s="31"/>
      <c r="Z268" s="22"/>
      <c r="AA268" s="37"/>
      <c r="AB268" s="31"/>
      <c r="AC268" s="50">
        <f t="shared" ref="AC268:AC312" si="79">IF(B268="V",Y263,0)</f>
        <v>0</v>
      </c>
      <c r="AD268" s="50">
        <f t="shared" ref="AD268:AD312" si="80">IF(C268="",0,$AD$10)</f>
        <v>0</v>
      </c>
      <c r="AE268" s="50">
        <f t="shared" ref="AE268:AE312" si="81">IF(E268="",0,$AE$10)</f>
        <v>0</v>
      </c>
      <c r="AF268" s="50">
        <f t="shared" ref="AF268:AF312" si="82">IF(F268="",0,$AF$10)</f>
        <v>0</v>
      </c>
      <c r="AG268" s="50">
        <f t="shared" ref="AG268:AG312" si="83">IF(G268="",0,$AG$10)</f>
        <v>0</v>
      </c>
      <c r="AH268" s="50">
        <f t="shared" ref="AH268:AH312" si="84">IF(H268="",0,$AH$10)</f>
        <v>0</v>
      </c>
      <c r="AI268" s="50">
        <f t="shared" ref="AI268:AI312" si="85">IF(I268="",0,$AI$10)</f>
        <v>0</v>
      </c>
      <c r="AJ268" s="50">
        <f t="shared" ref="AJ268:AJ312" si="86">IF(J268="",0,$AJ$10)</f>
        <v>0</v>
      </c>
      <c r="AK268" s="51">
        <f t="shared" ref="AK268:AK312" si="87">SUM(AC268:AJ268)</f>
        <v>0</v>
      </c>
      <c r="AL268" s="37" t="str">
        <f t="shared" ref="AL268:AL312" si="88">IF(AK268=$AK$10,$AP$12,$AP$13)</f>
        <v>Er ontbreken nog enkele gegevens!</v>
      </c>
      <c r="AM268" s="11"/>
      <c r="AN268" s="98">
        <f t="shared" ref="AN268:AN331" si="89">IF(E268="",0,1)</f>
        <v>0</v>
      </c>
      <c r="AV268" s="20">
        <f t="shared" ref="AV268:AV312" si="90">IF(E268="",0,1)</f>
        <v>0</v>
      </c>
      <c r="AW268" s="11"/>
    </row>
    <row r="269" spans="1:49" ht="15.75" customHeight="1" x14ac:dyDescent="0.2">
      <c r="A269" s="45">
        <f>SUM($AV$12:AV269)</f>
        <v>0</v>
      </c>
      <c r="B269" s="119"/>
      <c r="C269" s="52"/>
      <c r="D269" s="52"/>
      <c r="E269" s="52"/>
      <c r="F269" s="90"/>
      <c r="G269" s="89"/>
      <c r="H269" s="89"/>
      <c r="I269" s="89"/>
      <c r="J269" s="91"/>
      <c r="K269" s="92"/>
      <c r="L269" s="156">
        <f>IF(K269=Organisatie!$E$20,1,0)</f>
        <v>0</v>
      </c>
      <c r="M269" s="156">
        <f>IF(K269=Organisatie!$D$21,1,0)</f>
        <v>0</v>
      </c>
      <c r="N269" s="156">
        <f>IF(K269=Organisatie!$D$22,1,0)</f>
        <v>0</v>
      </c>
      <c r="O269" s="156">
        <f>IF(K269=Organisatie!$D$23,1,0)</f>
        <v>0</v>
      </c>
      <c r="P269" s="156">
        <f t="shared" ref="P269:P312" si="91">SUM(L269:O269)</f>
        <v>0</v>
      </c>
      <c r="Q269" s="157">
        <f t="shared" ref="Q269:Q312" si="92">IF(K269&gt;3,1,0)</f>
        <v>0</v>
      </c>
      <c r="R269" s="152">
        <f t="shared" ref="R269:R311" si="93">SUM(T269+U269)</f>
        <v>0</v>
      </c>
      <c r="S269" s="127"/>
      <c r="T269" s="153">
        <f t="shared" ref="T269:T311" si="94">IF(B269="V",$Y$1,$Y$2)</f>
        <v>0</v>
      </c>
      <c r="U269" s="154">
        <f t="shared" ref="U269:U311" si="95">IF(S269&gt;1000,1,0*IF(P269=1,1,0))</f>
        <v>0</v>
      </c>
      <c r="V269" s="155"/>
      <c r="W269" s="50">
        <f t="shared" si="77"/>
        <v>0</v>
      </c>
      <c r="X269" s="50">
        <f t="shared" si="78"/>
        <v>0</v>
      </c>
      <c r="Y269" s="31"/>
      <c r="Z269" s="22"/>
      <c r="AA269" s="37"/>
      <c r="AB269" s="31"/>
      <c r="AC269" s="50">
        <f t="shared" si="79"/>
        <v>0</v>
      </c>
      <c r="AD269" s="50">
        <f t="shared" si="80"/>
        <v>0</v>
      </c>
      <c r="AE269" s="50">
        <f t="shared" si="81"/>
        <v>0</v>
      </c>
      <c r="AF269" s="50">
        <f t="shared" si="82"/>
        <v>0</v>
      </c>
      <c r="AG269" s="50">
        <f t="shared" si="83"/>
        <v>0</v>
      </c>
      <c r="AH269" s="50">
        <f t="shared" si="84"/>
        <v>0</v>
      </c>
      <c r="AI269" s="50">
        <f t="shared" si="85"/>
        <v>0</v>
      </c>
      <c r="AJ269" s="50">
        <f t="shared" si="86"/>
        <v>0</v>
      </c>
      <c r="AK269" s="51">
        <f t="shared" si="87"/>
        <v>0</v>
      </c>
      <c r="AL269" s="37" t="str">
        <f t="shared" si="88"/>
        <v>Er ontbreken nog enkele gegevens!</v>
      </c>
      <c r="AM269" s="11"/>
      <c r="AN269" s="98">
        <f t="shared" si="89"/>
        <v>0</v>
      </c>
      <c r="AV269" s="20">
        <f t="shared" si="90"/>
        <v>0</v>
      </c>
      <c r="AW269" s="11"/>
    </row>
    <row r="270" spans="1:49" ht="15.75" customHeight="1" x14ac:dyDescent="0.2">
      <c r="A270" s="45">
        <f>SUM($AV$12:AV270)</f>
        <v>0</v>
      </c>
      <c r="B270" s="119"/>
      <c r="C270" s="52"/>
      <c r="D270" s="52"/>
      <c r="E270" s="52"/>
      <c r="F270" s="90"/>
      <c r="G270" s="89"/>
      <c r="H270" s="89"/>
      <c r="I270" s="89"/>
      <c r="J270" s="91"/>
      <c r="K270" s="92"/>
      <c r="L270" s="156">
        <f>IF(K270=Organisatie!$E$20,1,0)</f>
        <v>0</v>
      </c>
      <c r="M270" s="156">
        <f>IF(K270=Organisatie!$D$21,1,0)</f>
        <v>0</v>
      </c>
      <c r="N270" s="156">
        <f>IF(K270=Organisatie!$D$22,1,0)</f>
        <v>0</v>
      </c>
      <c r="O270" s="156">
        <f>IF(K270=Organisatie!$D$23,1,0)</f>
        <v>0</v>
      </c>
      <c r="P270" s="156">
        <f t="shared" si="91"/>
        <v>0</v>
      </c>
      <c r="Q270" s="157">
        <f t="shared" si="92"/>
        <v>0</v>
      </c>
      <c r="R270" s="152">
        <f t="shared" si="93"/>
        <v>0</v>
      </c>
      <c r="S270" s="127"/>
      <c r="T270" s="153">
        <f t="shared" si="94"/>
        <v>0</v>
      </c>
      <c r="U270" s="154">
        <f t="shared" si="95"/>
        <v>0</v>
      </c>
      <c r="V270" s="155"/>
      <c r="W270" s="50">
        <f t="shared" si="77"/>
        <v>0</v>
      </c>
      <c r="X270" s="50">
        <f t="shared" si="78"/>
        <v>0</v>
      </c>
      <c r="Y270" s="31"/>
      <c r="Z270" s="22"/>
      <c r="AA270" s="37"/>
      <c r="AB270" s="31"/>
      <c r="AC270" s="50">
        <f t="shared" si="79"/>
        <v>0</v>
      </c>
      <c r="AD270" s="50">
        <f t="shared" si="80"/>
        <v>0</v>
      </c>
      <c r="AE270" s="50">
        <f t="shared" si="81"/>
        <v>0</v>
      </c>
      <c r="AF270" s="50">
        <f t="shared" si="82"/>
        <v>0</v>
      </c>
      <c r="AG270" s="50">
        <f t="shared" si="83"/>
        <v>0</v>
      </c>
      <c r="AH270" s="50">
        <f t="shared" si="84"/>
        <v>0</v>
      </c>
      <c r="AI270" s="50">
        <f t="shared" si="85"/>
        <v>0</v>
      </c>
      <c r="AJ270" s="50">
        <f t="shared" si="86"/>
        <v>0</v>
      </c>
      <c r="AK270" s="51">
        <f t="shared" si="87"/>
        <v>0</v>
      </c>
      <c r="AL270" s="37" t="str">
        <f t="shared" si="88"/>
        <v>Er ontbreken nog enkele gegevens!</v>
      </c>
      <c r="AM270" s="11"/>
      <c r="AN270" s="98">
        <f t="shared" si="89"/>
        <v>0</v>
      </c>
      <c r="AV270" s="20">
        <f t="shared" si="90"/>
        <v>0</v>
      </c>
      <c r="AW270" s="11"/>
    </row>
    <row r="271" spans="1:49" ht="15.75" customHeight="1" x14ac:dyDescent="0.2">
      <c r="A271" s="45">
        <f>SUM($AV$12:AV271)</f>
        <v>0</v>
      </c>
      <c r="B271" s="119"/>
      <c r="C271" s="52"/>
      <c r="D271" s="52"/>
      <c r="E271" s="52"/>
      <c r="F271" s="90"/>
      <c r="G271" s="89"/>
      <c r="H271" s="89"/>
      <c r="I271" s="89"/>
      <c r="J271" s="91"/>
      <c r="K271" s="92"/>
      <c r="L271" s="156">
        <f>IF(K271=Organisatie!$E$20,1,0)</f>
        <v>0</v>
      </c>
      <c r="M271" s="156">
        <f>IF(K271=Organisatie!$D$21,1,0)</f>
        <v>0</v>
      </c>
      <c r="N271" s="156">
        <f>IF(K271=Organisatie!$D$22,1,0)</f>
        <v>0</v>
      </c>
      <c r="O271" s="156">
        <f>IF(K271=Organisatie!$D$23,1,0)</f>
        <v>0</v>
      </c>
      <c r="P271" s="156">
        <f t="shared" si="91"/>
        <v>0</v>
      </c>
      <c r="Q271" s="157">
        <f t="shared" si="92"/>
        <v>0</v>
      </c>
      <c r="R271" s="152">
        <f t="shared" si="93"/>
        <v>0</v>
      </c>
      <c r="S271" s="127"/>
      <c r="T271" s="153">
        <f t="shared" si="94"/>
        <v>0</v>
      </c>
      <c r="U271" s="154">
        <f t="shared" si="95"/>
        <v>0</v>
      </c>
      <c r="V271" s="155"/>
      <c r="W271" s="50">
        <f t="shared" si="77"/>
        <v>0</v>
      </c>
      <c r="X271" s="50">
        <f t="shared" si="78"/>
        <v>0</v>
      </c>
      <c r="Y271" s="31"/>
      <c r="Z271" s="22"/>
      <c r="AA271" s="37"/>
      <c r="AB271" s="31"/>
      <c r="AC271" s="50">
        <f t="shared" si="79"/>
        <v>0</v>
      </c>
      <c r="AD271" s="50">
        <f t="shared" si="80"/>
        <v>0</v>
      </c>
      <c r="AE271" s="50">
        <f t="shared" si="81"/>
        <v>0</v>
      </c>
      <c r="AF271" s="50">
        <f t="shared" si="82"/>
        <v>0</v>
      </c>
      <c r="AG271" s="50">
        <f t="shared" si="83"/>
        <v>0</v>
      </c>
      <c r="AH271" s="50">
        <f t="shared" si="84"/>
        <v>0</v>
      </c>
      <c r="AI271" s="50">
        <f t="shared" si="85"/>
        <v>0</v>
      </c>
      <c r="AJ271" s="50">
        <f t="shared" si="86"/>
        <v>0</v>
      </c>
      <c r="AK271" s="51">
        <f t="shared" si="87"/>
        <v>0</v>
      </c>
      <c r="AL271" s="37" t="str">
        <f t="shared" si="88"/>
        <v>Er ontbreken nog enkele gegevens!</v>
      </c>
      <c r="AM271" s="11"/>
      <c r="AN271" s="98">
        <f t="shared" si="89"/>
        <v>0</v>
      </c>
      <c r="AV271" s="20">
        <f t="shared" si="90"/>
        <v>0</v>
      </c>
      <c r="AW271" s="11"/>
    </row>
    <row r="272" spans="1:49" ht="15.75" customHeight="1" x14ac:dyDescent="0.2">
      <c r="A272" s="45">
        <f>SUM($AV$12:AV272)</f>
        <v>0</v>
      </c>
      <c r="B272" s="119"/>
      <c r="C272" s="52"/>
      <c r="D272" s="52"/>
      <c r="E272" s="52"/>
      <c r="F272" s="90"/>
      <c r="G272" s="89"/>
      <c r="H272" s="89"/>
      <c r="I272" s="89"/>
      <c r="J272" s="91"/>
      <c r="K272" s="92"/>
      <c r="L272" s="156">
        <f>IF(K272=Organisatie!$E$20,1,0)</f>
        <v>0</v>
      </c>
      <c r="M272" s="156">
        <f>IF(K272=Organisatie!$D$21,1,0)</f>
        <v>0</v>
      </c>
      <c r="N272" s="156">
        <f>IF(K272=Organisatie!$D$22,1,0)</f>
        <v>0</v>
      </c>
      <c r="O272" s="156">
        <f>IF(K272=Organisatie!$D$23,1,0)</f>
        <v>0</v>
      </c>
      <c r="P272" s="156">
        <f t="shared" si="91"/>
        <v>0</v>
      </c>
      <c r="Q272" s="157">
        <f t="shared" si="92"/>
        <v>0</v>
      </c>
      <c r="R272" s="152">
        <f t="shared" si="93"/>
        <v>0</v>
      </c>
      <c r="S272" s="127"/>
      <c r="T272" s="153">
        <f t="shared" si="94"/>
        <v>0</v>
      </c>
      <c r="U272" s="154">
        <f t="shared" si="95"/>
        <v>0</v>
      </c>
      <c r="V272" s="155"/>
      <c r="W272" s="50">
        <f t="shared" si="77"/>
        <v>0</v>
      </c>
      <c r="X272" s="50">
        <f t="shared" si="78"/>
        <v>0</v>
      </c>
      <c r="Y272" s="31"/>
      <c r="Z272" s="22"/>
      <c r="AA272" s="37"/>
      <c r="AB272" s="31"/>
      <c r="AC272" s="50">
        <f t="shared" si="79"/>
        <v>0</v>
      </c>
      <c r="AD272" s="50">
        <f t="shared" si="80"/>
        <v>0</v>
      </c>
      <c r="AE272" s="50">
        <f t="shared" si="81"/>
        <v>0</v>
      </c>
      <c r="AF272" s="50">
        <f t="shared" si="82"/>
        <v>0</v>
      </c>
      <c r="AG272" s="50">
        <f t="shared" si="83"/>
        <v>0</v>
      </c>
      <c r="AH272" s="50">
        <f t="shared" si="84"/>
        <v>0</v>
      </c>
      <c r="AI272" s="50">
        <f t="shared" si="85"/>
        <v>0</v>
      </c>
      <c r="AJ272" s="50">
        <f t="shared" si="86"/>
        <v>0</v>
      </c>
      <c r="AK272" s="51">
        <f t="shared" si="87"/>
        <v>0</v>
      </c>
      <c r="AL272" s="37" t="str">
        <f t="shared" si="88"/>
        <v>Er ontbreken nog enkele gegevens!</v>
      </c>
      <c r="AM272" s="11"/>
      <c r="AN272" s="98">
        <f t="shared" si="89"/>
        <v>0</v>
      </c>
      <c r="AV272" s="20">
        <f t="shared" si="90"/>
        <v>0</v>
      </c>
      <c r="AW272" s="11"/>
    </row>
    <row r="273" spans="1:49" ht="15.75" customHeight="1" x14ac:dyDescent="0.2">
      <c r="A273" s="45">
        <f>SUM($AV$12:AV273)</f>
        <v>0</v>
      </c>
      <c r="B273" s="119"/>
      <c r="C273" s="52"/>
      <c r="D273" s="52"/>
      <c r="E273" s="52"/>
      <c r="F273" s="90"/>
      <c r="G273" s="89"/>
      <c r="H273" s="89"/>
      <c r="I273" s="89"/>
      <c r="J273" s="91"/>
      <c r="K273" s="92"/>
      <c r="L273" s="156">
        <f>IF(K273=Organisatie!$E$20,1,0)</f>
        <v>0</v>
      </c>
      <c r="M273" s="156">
        <f>IF(K273=Organisatie!$D$21,1,0)</f>
        <v>0</v>
      </c>
      <c r="N273" s="156">
        <f>IF(K273=Organisatie!$D$22,1,0)</f>
        <v>0</v>
      </c>
      <c r="O273" s="156">
        <f>IF(K273=Organisatie!$D$23,1,0)</f>
        <v>0</v>
      </c>
      <c r="P273" s="156">
        <f t="shared" si="91"/>
        <v>0</v>
      </c>
      <c r="Q273" s="157">
        <f t="shared" si="92"/>
        <v>0</v>
      </c>
      <c r="R273" s="152">
        <f t="shared" si="93"/>
        <v>0</v>
      </c>
      <c r="S273" s="127"/>
      <c r="T273" s="153">
        <f t="shared" si="94"/>
        <v>0</v>
      </c>
      <c r="U273" s="154">
        <f t="shared" si="95"/>
        <v>0</v>
      </c>
      <c r="V273" s="155"/>
      <c r="W273" s="50">
        <f t="shared" si="77"/>
        <v>0</v>
      </c>
      <c r="X273" s="50">
        <f t="shared" si="78"/>
        <v>0</v>
      </c>
      <c r="Y273" s="31"/>
      <c r="Z273" s="22"/>
      <c r="AA273" s="37"/>
      <c r="AB273" s="31"/>
      <c r="AC273" s="50">
        <f t="shared" si="79"/>
        <v>0</v>
      </c>
      <c r="AD273" s="50">
        <f t="shared" si="80"/>
        <v>0</v>
      </c>
      <c r="AE273" s="50">
        <f t="shared" si="81"/>
        <v>0</v>
      </c>
      <c r="AF273" s="50">
        <f t="shared" si="82"/>
        <v>0</v>
      </c>
      <c r="AG273" s="50">
        <f t="shared" si="83"/>
        <v>0</v>
      </c>
      <c r="AH273" s="50">
        <f t="shared" si="84"/>
        <v>0</v>
      </c>
      <c r="AI273" s="50">
        <f t="shared" si="85"/>
        <v>0</v>
      </c>
      <c r="AJ273" s="50">
        <f t="shared" si="86"/>
        <v>0</v>
      </c>
      <c r="AK273" s="51">
        <f t="shared" si="87"/>
        <v>0</v>
      </c>
      <c r="AL273" s="37" t="str">
        <f t="shared" si="88"/>
        <v>Er ontbreken nog enkele gegevens!</v>
      </c>
      <c r="AM273" s="11"/>
      <c r="AN273" s="98">
        <f t="shared" si="89"/>
        <v>0</v>
      </c>
      <c r="AV273" s="20">
        <f t="shared" si="90"/>
        <v>0</v>
      </c>
      <c r="AW273" s="11"/>
    </row>
    <row r="274" spans="1:49" ht="15.75" customHeight="1" x14ac:dyDescent="0.2">
      <c r="A274" s="45">
        <f>SUM($AV$12:AV274)</f>
        <v>0</v>
      </c>
      <c r="B274" s="119"/>
      <c r="C274" s="52"/>
      <c r="D274" s="52"/>
      <c r="E274" s="52"/>
      <c r="F274" s="90"/>
      <c r="G274" s="89"/>
      <c r="H274" s="89"/>
      <c r="I274" s="89"/>
      <c r="J274" s="91"/>
      <c r="K274" s="92"/>
      <c r="L274" s="156">
        <f>IF(K274=Organisatie!$E$20,1,0)</f>
        <v>0</v>
      </c>
      <c r="M274" s="156">
        <f>IF(K274=Organisatie!$D$21,1,0)</f>
        <v>0</v>
      </c>
      <c r="N274" s="156">
        <f>IF(K274=Organisatie!$D$22,1,0)</f>
        <v>0</v>
      </c>
      <c r="O274" s="156">
        <f>IF(K274=Organisatie!$D$23,1,0)</f>
        <v>0</v>
      </c>
      <c r="P274" s="156">
        <f t="shared" si="91"/>
        <v>0</v>
      </c>
      <c r="Q274" s="157">
        <f t="shared" si="92"/>
        <v>0</v>
      </c>
      <c r="R274" s="152">
        <f t="shared" si="93"/>
        <v>0</v>
      </c>
      <c r="S274" s="127"/>
      <c r="T274" s="153">
        <f t="shared" si="94"/>
        <v>0</v>
      </c>
      <c r="U274" s="154">
        <f t="shared" si="95"/>
        <v>0</v>
      </c>
      <c r="V274" s="155"/>
      <c r="W274" s="50">
        <f t="shared" si="77"/>
        <v>0</v>
      </c>
      <c r="X274" s="50">
        <f t="shared" si="78"/>
        <v>0</v>
      </c>
      <c r="Y274" s="31"/>
      <c r="Z274" s="22"/>
      <c r="AA274" s="37"/>
      <c r="AB274" s="31"/>
      <c r="AC274" s="50">
        <f t="shared" si="79"/>
        <v>0</v>
      </c>
      <c r="AD274" s="50">
        <f t="shared" si="80"/>
        <v>0</v>
      </c>
      <c r="AE274" s="50">
        <f t="shared" si="81"/>
        <v>0</v>
      </c>
      <c r="AF274" s="50">
        <f t="shared" si="82"/>
        <v>0</v>
      </c>
      <c r="AG274" s="50">
        <f t="shared" si="83"/>
        <v>0</v>
      </c>
      <c r="AH274" s="50">
        <f t="shared" si="84"/>
        <v>0</v>
      </c>
      <c r="AI274" s="50">
        <f t="shared" si="85"/>
        <v>0</v>
      </c>
      <c r="AJ274" s="50">
        <f t="shared" si="86"/>
        <v>0</v>
      </c>
      <c r="AK274" s="51">
        <f t="shared" si="87"/>
        <v>0</v>
      </c>
      <c r="AL274" s="37" t="str">
        <f t="shared" si="88"/>
        <v>Er ontbreken nog enkele gegevens!</v>
      </c>
      <c r="AM274" s="11"/>
      <c r="AN274" s="98">
        <f t="shared" si="89"/>
        <v>0</v>
      </c>
      <c r="AV274" s="20">
        <f t="shared" si="90"/>
        <v>0</v>
      </c>
      <c r="AW274" s="11"/>
    </row>
    <row r="275" spans="1:49" ht="15.75" customHeight="1" x14ac:dyDescent="0.2">
      <c r="A275" s="45">
        <f>SUM($AV$12:AV275)</f>
        <v>0</v>
      </c>
      <c r="B275" s="119"/>
      <c r="C275" s="52"/>
      <c r="D275" s="52"/>
      <c r="E275" s="52"/>
      <c r="F275" s="90"/>
      <c r="G275" s="89"/>
      <c r="H275" s="89"/>
      <c r="I275" s="89"/>
      <c r="J275" s="91"/>
      <c r="K275" s="92"/>
      <c r="L275" s="156">
        <f>IF(K275=Organisatie!$E$20,1,0)</f>
        <v>0</v>
      </c>
      <c r="M275" s="156">
        <f>IF(K275=Organisatie!$D$21,1,0)</f>
        <v>0</v>
      </c>
      <c r="N275" s="156">
        <f>IF(K275=Organisatie!$D$22,1,0)</f>
        <v>0</v>
      </c>
      <c r="O275" s="156">
        <f>IF(K275=Organisatie!$D$23,1,0)</f>
        <v>0</v>
      </c>
      <c r="P275" s="156">
        <f t="shared" si="91"/>
        <v>0</v>
      </c>
      <c r="Q275" s="157">
        <f t="shared" si="92"/>
        <v>0</v>
      </c>
      <c r="R275" s="152">
        <f t="shared" si="93"/>
        <v>0</v>
      </c>
      <c r="S275" s="127"/>
      <c r="T275" s="153">
        <f t="shared" si="94"/>
        <v>0</v>
      </c>
      <c r="U275" s="154">
        <f t="shared" si="95"/>
        <v>0</v>
      </c>
      <c r="V275" s="155"/>
      <c r="W275" s="50">
        <f t="shared" si="77"/>
        <v>0</v>
      </c>
      <c r="X275" s="50">
        <f t="shared" si="78"/>
        <v>0</v>
      </c>
      <c r="Y275" s="31"/>
      <c r="Z275" s="22"/>
      <c r="AA275" s="37"/>
      <c r="AB275" s="31"/>
      <c r="AC275" s="50">
        <f t="shared" si="79"/>
        <v>0</v>
      </c>
      <c r="AD275" s="50">
        <f t="shared" si="80"/>
        <v>0</v>
      </c>
      <c r="AE275" s="50">
        <f t="shared" si="81"/>
        <v>0</v>
      </c>
      <c r="AF275" s="50">
        <f t="shared" si="82"/>
        <v>0</v>
      </c>
      <c r="AG275" s="50">
        <f t="shared" si="83"/>
        <v>0</v>
      </c>
      <c r="AH275" s="50">
        <f t="shared" si="84"/>
        <v>0</v>
      </c>
      <c r="AI275" s="50">
        <f t="shared" si="85"/>
        <v>0</v>
      </c>
      <c r="AJ275" s="50">
        <f t="shared" si="86"/>
        <v>0</v>
      </c>
      <c r="AK275" s="51">
        <f t="shared" si="87"/>
        <v>0</v>
      </c>
      <c r="AL275" s="37" t="str">
        <f t="shared" si="88"/>
        <v>Er ontbreken nog enkele gegevens!</v>
      </c>
      <c r="AM275" s="11"/>
      <c r="AN275" s="98">
        <f t="shared" si="89"/>
        <v>0</v>
      </c>
      <c r="AV275" s="20">
        <f t="shared" si="90"/>
        <v>0</v>
      </c>
      <c r="AW275" s="11"/>
    </row>
    <row r="276" spans="1:49" ht="15.75" customHeight="1" x14ac:dyDescent="0.2">
      <c r="A276" s="45">
        <f>SUM($AV$12:AV276)</f>
        <v>0</v>
      </c>
      <c r="B276" s="119"/>
      <c r="C276" s="52"/>
      <c r="D276" s="52"/>
      <c r="E276" s="52"/>
      <c r="F276" s="90"/>
      <c r="G276" s="89"/>
      <c r="H276" s="89"/>
      <c r="I276" s="89"/>
      <c r="J276" s="91"/>
      <c r="K276" s="92"/>
      <c r="L276" s="156">
        <f>IF(K276=Organisatie!$E$20,1,0)</f>
        <v>0</v>
      </c>
      <c r="M276" s="156">
        <f>IF(K276=Organisatie!$D$21,1,0)</f>
        <v>0</v>
      </c>
      <c r="N276" s="156">
        <f>IF(K276=Organisatie!$D$22,1,0)</f>
        <v>0</v>
      </c>
      <c r="O276" s="156">
        <f>IF(K276=Organisatie!$D$23,1,0)</f>
        <v>0</v>
      </c>
      <c r="P276" s="156">
        <f t="shared" si="91"/>
        <v>0</v>
      </c>
      <c r="Q276" s="157">
        <f t="shared" si="92"/>
        <v>0</v>
      </c>
      <c r="R276" s="152">
        <f t="shared" si="93"/>
        <v>0</v>
      </c>
      <c r="S276" s="127"/>
      <c r="T276" s="153">
        <f t="shared" si="94"/>
        <v>0</v>
      </c>
      <c r="U276" s="154">
        <f t="shared" si="95"/>
        <v>0</v>
      </c>
      <c r="V276" s="155"/>
      <c r="W276" s="50">
        <f t="shared" si="77"/>
        <v>0</v>
      </c>
      <c r="X276" s="50">
        <f t="shared" si="78"/>
        <v>0</v>
      </c>
      <c r="Y276" s="31"/>
      <c r="Z276" s="22"/>
      <c r="AA276" s="37"/>
      <c r="AB276" s="31"/>
      <c r="AC276" s="50">
        <f t="shared" si="79"/>
        <v>0</v>
      </c>
      <c r="AD276" s="50">
        <f t="shared" si="80"/>
        <v>0</v>
      </c>
      <c r="AE276" s="50">
        <f t="shared" si="81"/>
        <v>0</v>
      </c>
      <c r="AF276" s="50">
        <f t="shared" si="82"/>
        <v>0</v>
      </c>
      <c r="AG276" s="50">
        <f t="shared" si="83"/>
        <v>0</v>
      </c>
      <c r="AH276" s="50">
        <f t="shared" si="84"/>
        <v>0</v>
      </c>
      <c r="AI276" s="50">
        <f t="shared" si="85"/>
        <v>0</v>
      </c>
      <c r="AJ276" s="50">
        <f t="shared" si="86"/>
        <v>0</v>
      </c>
      <c r="AK276" s="51">
        <f t="shared" si="87"/>
        <v>0</v>
      </c>
      <c r="AL276" s="37" t="str">
        <f t="shared" si="88"/>
        <v>Er ontbreken nog enkele gegevens!</v>
      </c>
      <c r="AM276" s="11"/>
      <c r="AN276" s="98">
        <f t="shared" si="89"/>
        <v>0</v>
      </c>
      <c r="AV276" s="20">
        <f t="shared" si="90"/>
        <v>0</v>
      </c>
      <c r="AW276" s="11"/>
    </row>
    <row r="277" spans="1:49" ht="15.75" customHeight="1" x14ac:dyDescent="0.2">
      <c r="A277" s="45">
        <f>SUM($AV$12:AV277)</f>
        <v>0</v>
      </c>
      <c r="B277" s="119"/>
      <c r="C277" s="52"/>
      <c r="D277" s="52"/>
      <c r="E277" s="52"/>
      <c r="F277" s="90"/>
      <c r="G277" s="89"/>
      <c r="H277" s="89"/>
      <c r="I277" s="89"/>
      <c r="J277" s="91"/>
      <c r="K277" s="92"/>
      <c r="L277" s="156">
        <f>IF(K277=Organisatie!$E$20,1,0)</f>
        <v>0</v>
      </c>
      <c r="M277" s="156">
        <f>IF(K277=Organisatie!$D$21,1,0)</f>
        <v>0</v>
      </c>
      <c r="N277" s="156">
        <f>IF(K277=Organisatie!$D$22,1,0)</f>
        <v>0</v>
      </c>
      <c r="O277" s="156">
        <f>IF(K277=Organisatie!$D$23,1,0)</f>
        <v>0</v>
      </c>
      <c r="P277" s="156">
        <f t="shared" si="91"/>
        <v>0</v>
      </c>
      <c r="Q277" s="157">
        <f t="shared" si="92"/>
        <v>0</v>
      </c>
      <c r="R277" s="152">
        <f t="shared" si="93"/>
        <v>0</v>
      </c>
      <c r="S277" s="127"/>
      <c r="T277" s="153">
        <f t="shared" si="94"/>
        <v>0</v>
      </c>
      <c r="U277" s="154">
        <f t="shared" si="95"/>
        <v>0</v>
      </c>
      <c r="V277" s="155"/>
      <c r="W277" s="50">
        <f t="shared" si="77"/>
        <v>0</v>
      </c>
      <c r="X277" s="50">
        <f t="shared" si="78"/>
        <v>0</v>
      </c>
      <c r="Y277" s="31"/>
      <c r="Z277" s="22"/>
      <c r="AA277" s="37"/>
      <c r="AB277" s="31"/>
      <c r="AC277" s="50">
        <f t="shared" si="79"/>
        <v>0</v>
      </c>
      <c r="AD277" s="50">
        <f t="shared" si="80"/>
        <v>0</v>
      </c>
      <c r="AE277" s="50">
        <f t="shared" si="81"/>
        <v>0</v>
      </c>
      <c r="AF277" s="50">
        <f t="shared" si="82"/>
        <v>0</v>
      </c>
      <c r="AG277" s="50">
        <f t="shared" si="83"/>
        <v>0</v>
      </c>
      <c r="AH277" s="50">
        <f t="shared" si="84"/>
        <v>0</v>
      </c>
      <c r="AI277" s="50">
        <f t="shared" si="85"/>
        <v>0</v>
      </c>
      <c r="AJ277" s="50">
        <f t="shared" si="86"/>
        <v>0</v>
      </c>
      <c r="AK277" s="51">
        <f t="shared" si="87"/>
        <v>0</v>
      </c>
      <c r="AL277" s="37" t="str">
        <f t="shared" si="88"/>
        <v>Er ontbreken nog enkele gegevens!</v>
      </c>
      <c r="AM277" s="11"/>
      <c r="AN277" s="98">
        <f t="shared" si="89"/>
        <v>0</v>
      </c>
      <c r="AV277" s="20">
        <f t="shared" si="90"/>
        <v>0</v>
      </c>
      <c r="AW277" s="11"/>
    </row>
    <row r="278" spans="1:49" ht="15.75" customHeight="1" x14ac:dyDescent="0.2">
      <c r="A278" s="45">
        <f>SUM($AV$12:AV278)</f>
        <v>0</v>
      </c>
      <c r="B278" s="119"/>
      <c r="C278" s="52"/>
      <c r="D278" s="52"/>
      <c r="E278" s="52"/>
      <c r="F278" s="90"/>
      <c r="G278" s="89"/>
      <c r="H278" s="89"/>
      <c r="I278" s="89"/>
      <c r="J278" s="91"/>
      <c r="K278" s="92"/>
      <c r="L278" s="156">
        <f>IF(K278=Organisatie!$E$20,1,0)</f>
        <v>0</v>
      </c>
      <c r="M278" s="156">
        <f>IF(K278=Organisatie!$D$21,1,0)</f>
        <v>0</v>
      </c>
      <c r="N278" s="156">
        <f>IF(K278=Organisatie!$D$22,1,0)</f>
        <v>0</v>
      </c>
      <c r="O278" s="156">
        <f>IF(K278=Organisatie!$D$23,1,0)</f>
        <v>0</v>
      </c>
      <c r="P278" s="156">
        <f t="shared" si="91"/>
        <v>0</v>
      </c>
      <c r="Q278" s="157">
        <f t="shared" si="92"/>
        <v>0</v>
      </c>
      <c r="R278" s="152">
        <f t="shared" si="93"/>
        <v>0</v>
      </c>
      <c r="S278" s="127"/>
      <c r="T278" s="153">
        <f t="shared" si="94"/>
        <v>0</v>
      </c>
      <c r="U278" s="154">
        <f t="shared" si="95"/>
        <v>0</v>
      </c>
      <c r="V278" s="155"/>
      <c r="W278" s="50">
        <f t="shared" si="77"/>
        <v>0</v>
      </c>
      <c r="X278" s="50">
        <f t="shared" si="78"/>
        <v>0</v>
      </c>
      <c r="Y278" s="31"/>
      <c r="Z278" s="22"/>
      <c r="AA278" s="37"/>
      <c r="AB278" s="31"/>
      <c r="AC278" s="50">
        <f t="shared" si="79"/>
        <v>0</v>
      </c>
      <c r="AD278" s="50">
        <f t="shared" si="80"/>
        <v>0</v>
      </c>
      <c r="AE278" s="50">
        <f t="shared" si="81"/>
        <v>0</v>
      </c>
      <c r="AF278" s="50">
        <f t="shared" si="82"/>
        <v>0</v>
      </c>
      <c r="AG278" s="50">
        <f t="shared" si="83"/>
        <v>0</v>
      </c>
      <c r="AH278" s="50">
        <f t="shared" si="84"/>
        <v>0</v>
      </c>
      <c r="AI278" s="50">
        <f t="shared" si="85"/>
        <v>0</v>
      </c>
      <c r="AJ278" s="50">
        <f t="shared" si="86"/>
        <v>0</v>
      </c>
      <c r="AK278" s="51">
        <f t="shared" si="87"/>
        <v>0</v>
      </c>
      <c r="AL278" s="37" t="str">
        <f t="shared" si="88"/>
        <v>Er ontbreken nog enkele gegevens!</v>
      </c>
      <c r="AM278" s="11"/>
      <c r="AN278" s="98">
        <f t="shared" si="89"/>
        <v>0</v>
      </c>
      <c r="AV278" s="20">
        <f t="shared" si="90"/>
        <v>0</v>
      </c>
      <c r="AW278" s="11"/>
    </row>
    <row r="279" spans="1:49" ht="15.75" customHeight="1" x14ac:dyDescent="0.2">
      <c r="A279" s="45">
        <f>SUM($AV$12:AV279)</f>
        <v>0</v>
      </c>
      <c r="B279" s="119"/>
      <c r="C279" s="52"/>
      <c r="D279" s="52"/>
      <c r="E279" s="52"/>
      <c r="F279" s="90"/>
      <c r="G279" s="89"/>
      <c r="H279" s="89"/>
      <c r="I279" s="89"/>
      <c r="J279" s="91"/>
      <c r="K279" s="92"/>
      <c r="L279" s="156">
        <f>IF(K279=Organisatie!$E$20,1,0)</f>
        <v>0</v>
      </c>
      <c r="M279" s="156">
        <f>IF(K279=Organisatie!$D$21,1,0)</f>
        <v>0</v>
      </c>
      <c r="N279" s="156">
        <f>IF(K279=Organisatie!$D$22,1,0)</f>
        <v>0</v>
      </c>
      <c r="O279" s="156">
        <f>IF(K279=Organisatie!$D$23,1,0)</f>
        <v>0</v>
      </c>
      <c r="P279" s="156">
        <f t="shared" si="91"/>
        <v>0</v>
      </c>
      <c r="Q279" s="157">
        <f t="shared" si="92"/>
        <v>0</v>
      </c>
      <c r="R279" s="152">
        <f t="shared" si="93"/>
        <v>0</v>
      </c>
      <c r="S279" s="127"/>
      <c r="T279" s="153">
        <f t="shared" si="94"/>
        <v>0</v>
      </c>
      <c r="U279" s="154">
        <f t="shared" si="95"/>
        <v>0</v>
      </c>
      <c r="V279" s="155"/>
      <c r="W279" s="50">
        <f t="shared" si="77"/>
        <v>0</v>
      </c>
      <c r="X279" s="50">
        <f t="shared" si="78"/>
        <v>0</v>
      </c>
      <c r="Y279" s="31"/>
      <c r="Z279" s="22"/>
      <c r="AA279" s="37"/>
      <c r="AB279" s="31"/>
      <c r="AC279" s="50">
        <f t="shared" si="79"/>
        <v>0</v>
      </c>
      <c r="AD279" s="50">
        <f t="shared" si="80"/>
        <v>0</v>
      </c>
      <c r="AE279" s="50">
        <f t="shared" si="81"/>
        <v>0</v>
      </c>
      <c r="AF279" s="50">
        <f t="shared" si="82"/>
        <v>0</v>
      </c>
      <c r="AG279" s="50">
        <f t="shared" si="83"/>
        <v>0</v>
      </c>
      <c r="AH279" s="50">
        <f t="shared" si="84"/>
        <v>0</v>
      </c>
      <c r="AI279" s="50">
        <f t="shared" si="85"/>
        <v>0</v>
      </c>
      <c r="AJ279" s="50">
        <f t="shared" si="86"/>
        <v>0</v>
      </c>
      <c r="AK279" s="51">
        <f t="shared" si="87"/>
        <v>0</v>
      </c>
      <c r="AL279" s="37" t="str">
        <f t="shared" si="88"/>
        <v>Er ontbreken nog enkele gegevens!</v>
      </c>
      <c r="AM279" s="11"/>
      <c r="AN279" s="98">
        <f t="shared" si="89"/>
        <v>0</v>
      </c>
      <c r="AV279" s="20">
        <f t="shared" si="90"/>
        <v>0</v>
      </c>
      <c r="AW279" s="11"/>
    </row>
    <row r="280" spans="1:49" ht="15.75" customHeight="1" x14ac:dyDescent="0.2">
      <c r="A280" s="45">
        <f>SUM($AV$12:AV280)</f>
        <v>0</v>
      </c>
      <c r="B280" s="119"/>
      <c r="C280" s="52"/>
      <c r="D280" s="52"/>
      <c r="E280" s="52"/>
      <c r="F280" s="90"/>
      <c r="G280" s="89"/>
      <c r="H280" s="89"/>
      <c r="I280" s="89"/>
      <c r="J280" s="91"/>
      <c r="K280" s="92"/>
      <c r="L280" s="156">
        <f>IF(K280=Organisatie!$E$20,1,0)</f>
        <v>0</v>
      </c>
      <c r="M280" s="156">
        <f>IF(K280=Organisatie!$D$21,1,0)</f>
        <v>0</v>
      </c>
      <c r="N280" s="156">
        <f>IF(K280=Organisatie!$D$22,1,0)</f>
        <v>0</v>
      </c>
      <c r="O280" s="156">
        <f>IF(K280=Organisatie!$D$23,1,0)</f>
        <v>0</v>
      </c>
      <c r="P280" s="156">
        <f t="shared" si="91"/>
        <v>0</v>
      </c>
      <c r="Q280" s="157">
        <f t="shared" si="92"/>
        <v>0</v>
      </c>
      <c r="R280" s="152">
        <f t="shared" si="93"/>
        <v>0</v>
      </c>
      <c r="S280" s="127"/>
      <c r="T280" s="153">
        <f t="shared" si="94"/>
        <v>0</v>
      </c>
      <c r="U280" s="154">
        <f t="shared" si="95"/>
        <v>0</v>
      </c>
      <c r="V280" s="155"/>
      <c r="W280" s="50">
        <f t="shared" si="77"/>
        <v>0</v>
      </c>
      <c r="X280" s="50">
        <f t="shared" si="78"/>
        <v>0</v>
      </c>
      <c r="Y280" s="31"/>
      <c r="Z280" s="22"/>
      <c r="AA280" s="37"/>
      <c r="AB280" s="31"/>
      <c r="AC280" s="50">
        <f t="shared" si="79"/>
        <v>0</v>
      </c>
      <c r="AD280" s="50">
        <f t="shared" si="80"/>
        <v>0</v>
      </c>
      <c r="AE280" s="50">
        <f t="shared" si="81"/>
        <v>0</v>
      </c>
      <c r="AF280" s="50">
        <f t="shared" si="82"/>
        <v>0</v>
      </c>
      <c r="AG280" s="50">
        <f t="shared" si="83"/>
        <v>0</v>
      </c>
      <c r="AH280" s="50">
        <f t="shared" si="84"/>
        <v>0</v>
      </c>
      <c r="AI280" s="50">
        <f t="shared" si="85"/>
        <v>0</v>
      </c>
      <c r="AJ280" s="50">
        <f t="shared" si="86"/>
        <v>0</v>
      </c>
      <c r="AK280" s="51">
        <f t="shared" si="87"/>
        <v>0</v>
      </c>
      <c r="AL280" s="37" t="str">
        <f t="shared" si="88"/>
        <v>Er ontbreken nog enkele gegevens!</v>
      </c>
      <c r="AM280" s="11"/>
      <c r="AN280" s="98">
        <f t="shared" si="89"/>
        <v>0</v>
      </c>
      <c r="AV280" s="20">
        <f t="shared" si="90"/>
        <v>0</v>
      </c>
      <c r="AW280" s="11"/>
    </row>
    <row r="281" spans="1:49" ht="15.75" customHeight="1" x14ac:dyDescent="0.2">
      <c r="A281" s="45">
        <f>SUM($AV$12:AV281)</f>
        <v>0</v>
      </c>
      <c r="B281" s="119"/>
      <c r="C281" s="52"/>
      <c r="D281" s="52"/>
      <c r="E281" s="52"/>
      <c r="F281" s="90"/>
      <c r="G281" s="89"/>
      <c r="H281" s="89"/>
      <c r="I281" s="89"/>
      <c r="J281" s="91"/>
      <c r="K281" s="92"/>
      <c r="L281" s="156">
        <f>IF(K281=Organisatie!$E$20,1,0)</f>
        <v>0</v>
      </c>
      <c r="M281" s="156">
        <f>IF(K281=Organisatie!$D$21,1,0)</f>
        <v>0</v>
      </c>
      <c r="N281" s="156">
        <f>IF(K281=Organisatie!$D$22,1,0)</f>
        <v>0</v>
      </c>
      <c r="O281" s="156">
        <f>IF(K281=Organisatie!$D$23,1,0)</f>
        <v>0</v>
      </c>
      <c r="P281" s="156">
        <f t="shared" si="91"/>
        <v>0</v>
      </c>
      <c r="Q281" s="157">
        <f t="shared" si="92"/>
        <v>0</v>
      </c>
      <c r="R281" s="152">
        <f t="shared" si="93"/>
        <v>0</v>
      </c>
      <c r="S281" s="127"/>
      <c r="T281" s="153">
        <f t="shared" si="94"/>
        <v>0</v>
      </c>
      <c r="U281" s="154">
        <f t="shared" si="95"/>
        <v>0</v>
      </c>
      <c r="V281" s="155"/>
      <c r="W281" s="50">
        <f t="shared" si="77"/>
        <v>0</v>
      </c>
      <c r="X281" s="50">
        <f t="shared" si="78"/>
        <v>0</v>
      </c>
      <c r="Y281" s="31"/>
      <c r="Z281" s="22"/>
      <c r="AA281" s="37"/>
      <c r="AB281" s="31"/>
      <c r="AC281" s="50">
        <f t="shared" si="79"/>
        <v>0</v>
      </c>
      <c r="AD281" s="50">
        <f t="shared" si="80"/>
        <v>0</v>
      </c>
      <c r="AE281" s="50">
        <f t="shared" si="81"/>
        <v>0</v>
      </c>
      <c r="AF281" s="50">
        <f t="shared" si="82"/>
        <v>0</v>
      </c>
      <c r="AG281" s="50">
        <f t="shared" si="83"/>
        <v>0</v>
      </c>
      <c r="AH281" s="50">
        <f t="shared" si="84"/>
        <v>0</v>
      </c>
      <c r="AI281" s="50">
        <f t="shared" si="85"/>
        <v>0</v>
      </c>
      <c r="AJ281" s="50">
        <f t="shared" si="86"/>
        <v>0</v>
      </c>
      <c r="AK281" s="51">
        <f t="shared" si="87"/>
        <v>0</v>
      </c>
      <c r="AL281" s="37" t="str">
        <f t="shared" si="88"/>
        <v>Er ontbreken nog enkele gegevens!</v>
      </c>
      <c r="AM281" s="11"/>
      <c r="AN281" s="98">
        <f t="shared" si="89"/>
        <v>0</v>
      </c>
      <c r="AV281" s="20">
        <f t="shared" si="90"/>
        <v>0</v>
      </c>
      <c r="AW281" s="11"/>
    </row>
    <row r="282" spans="1:49" ht="15.75" customHeight="1" x14ac:dyDescent="0.2">
      <c r="A282" s="45">
        <f>SUM($AV$12:AV282)</f>
        <v>0</v>
      </c>
      <c r="B282" s="119"/>
      <c r="C282" s="52"/>
      <c r="D282" s="52"/>
      <c r="E282" s="52"/>
      <c r="F282" s="90"/>
      <c r="G282" s="89"/>
      <c r="H282" s="89"/>
      <c r="I282" s="89"/>
      <c r="J282" s="91"/>
      <c r="K282" s="92"/>
      <c r="L282" s="156">
        <f>IF(K282=Organisatie!$E$20,1,0)</f>
        <v>0</v>
      </c>
      <c r="M282" s="156">
        <f>IF(K282=Organisatie!$D$21,1,0)</f>
        <v>0</v>
      </c>
      <c r="N282" s="156">
        <f>IF(K282=Organisatie!$D$22,1,0)</f>
        <v>0</v>
      </c>
      <c r="O282" s="156">
        <f>IF(K282=Organisatie!$D$23,1,0)</f>
        <v>0</v>
      </c>
      <c r="P282" s="156">
        <f t="shared" si="91"/>
        <v>0</v>
      </c>
      <c r="Q282" s="157">
        <f t="shared" si="92"/>
        <v>0</v>
      </c>
      <c r="R282" s="152">
        <f t="shared" si="93"/>
        <v>0</v>
      </c>
      <c r="S282" s="127"/>
      <c r="T282" s="153">
        <f t="shared" si="94"/>
        <v>0</v>
      </c>
      <c r="U282" s="154">
        <f t="shared" si="95"/>
        <v>0</v>
      </c>
      <c r="V282" s="155"/>
      <c r="W282" s="50">
        <f t="shared" si="77"/>
        <v>0</v>
      </c>
      <c r="X282" s="50">
        <f t="shared" si="78"/>
        <v>0</v>
      </c>
      <c r="Y282" s="31"/>
      <c r="Z282" s="22"/>
      <c r="AA282" s="37"/>
      <c r="AB282" s="31"/>
      <c r="AC282" s="50">
        <f t="shared" si="79"/>
        <v>0</v>
      </c>
      <c r="AD282" s="50">
        <f t="shared" si="80"/>
        <v>0</v>
      </c>
      <c r="AE282" s="50">
        <f t="shared" si="81"/>
        <v>0</v>
      </c>
      <c r="AF282" s="50">
        <f t="shared" si="82"/>
        <v>0</v>
      </c>
      <c r="AG282" s="50">
        <f t="shared" si="83"/>
        <v>0</v>
      </c>
      <c r="AH282" s="50">
        <f t="shared" si="84"/>
        <v>0</v>
      </c>
      <c r="AI282" s="50">
        <f t="shared" si="85"/>
        <v>0</v>
      </c>
      <c r="AJ282" s="50">
        <f t="shared" si="86"/>
        <v>0</v>
      </c>
      <c r="AK282" s="51">
        <f t="shared" si="87"/>
        <v>0</v>
      </c>
      <c r="AL282" s="37" t="str">
        <f t="shared" si="88"/>
        <v>Er ontbreken nog enkele gegevens!</v>
      </c>
      <c r="AM282" s="11"/>
      <c r="AN282" s="98">
        <f t="shared" si="89"/>
        <v>0</v>
      </c>
      <c r="AV282" s="20">
        <f t="shared" si="90"/>
        <v>0</v>
      </c>
      <c r="AW282" s="11"/>
    </row>
    <row r="283" spans="1:49" ht="15.75" customHeight="1" x14ac:dyDescent="0.2">
      <c r="A283" s="45">
        <f>SUM($AV$12:AV283)</f>
        <v>0</v>
      </c>
      <c r="B283" s="119"/>
      <c r="C283" s="52"/>
      <c r="D283" s="52"/>
      <c r="E283" s="52"/>
      <c r="F283" s="90"/>
      <c r="G283" s="89"/>
      <c r="H283" s="89"/>
      <c r="I283" s="89"/>
      <c r="J283" s="91"/>
      <c r="K283" s="92"/>
      <c r="L283" s="156">
        <f>IF(K283=Organisatie!$E$20,1,0)</f>
        <v>0</v>
      </c>
      <c r="M283" s="156">
        <f>IF(K283=Organisatie!$D$21,1,0)</f>
        <v>0</v>
      </c>
      <c r="N283" s="156">
        <f>IF(K283=Organisatie!$D$22,1,0)</f>
        <v>0</v>
      </c>
      <c r="O283" s="156">
        <f>IF(K283=Organisatie!$D$23,1,0)</f>
        <v>0</v>
      </c>
      <c r="P283" s="156">
        <f t="shared" si="91"/>
        <v>0</v>
      </c>
      <c r="Q283" s="157">
        <f t="shared" si="92"/>
        <v>0</v>
      </c>
      <c r="R283" s="152">
        <f t="shared" si="93"/>
        <v>0</v>
      </c>
      <c r="S283" s="127"/>
      <c r="T283" s="153">
        <f t="shared" si="94"/>
        <v>0</v>
      </c>
      <c r="U283" s="154">
        <f t="shared" si="95"/>
        <v>0</v>
      </c>
      <c r="V283" s="155"/>
      <c r="W283" s="50">
        <f t="shared" si="77"/>
        <v>0</v>
      </c>
      <c r="X283" s="50">
        <f t="shared" si="78"/>
        <v>0</v>
      </c>
      <c r="Y283" s="31"/>
      <c r="Z283" s="22"/>
      <c r="AA283" s="37"/>
      <c r="AB283" s="31"/>
      <c r="AC283" s="50">
        <f t="shared" si="79"/>
        <v>0</v>
      </c>
      <c r="AD283" s="50">
        <f t="shared" si="80"/>
        <v>0</v>
      </c>
      <c r="AE283" s="50">
        <f t="shared" si="81"/>
        <v>0</v>
      </c>
      <c r="AF283" s="50">
        <f t="shared" si="82"/>
        <v>0</v>
      </c>
      <c r="AG283" s="50">
        <f t="shared" si="83"/>
        <v>0</v>
      </c>
      <c r="AH283" s="50">
        <f t="shared" si="84"/>
        <v>0</v>
      </c>
      <c r="AI283" s="50">
        <f t="shared" si="85"/>
        <v>0</v>
      </c>
      <c r="AJ283" s="50">
        <f t="shared" si="86"/>
        <v>0</v>
      </c>
      <c r="AK283" s="51">
        <f t="shared" si="87"/>
        <v>0</v>
      </c>
      <c r="AL283" s="37" t="str">
        <f t="shared" si="88"/>
        <v>Er ontbreken nog enkele gegevens!</v>
      </c>
      <c r="AM283" s="11"/>
      <c r="AN283" s="98">
        <f t="shared" si="89"/>
        <v>0</v>
      </c>
      <c r="AV283" s="20">
        <f t="shared" si="90"/>
        <v>0</v>
      </c>
      <c r="AW283" s="11"/>
    </row>
    <row r="284" spans="1:49" ht="15.75" customHeight="1" x14ac:dyDescent="0.2">
      <c r="A284" s="45">
        <f>SUM($AV$12:AV284)</f>
        <v>0</v>
      </c>
      <c r="B284" s="119"/>
      <c r="C284" s="52"/>
      <c r="D284" s="52"/>
      <c r="E284" s="52"/>
      <c r="F284" s="90"/>
      <c r="G284" s="89"/>
      <c r="H284" s="89"/>
      <c r="I284" s="89"/>
      <c r="J284" s="91"/>
      <c r="K284" s="92"/>
      <c r="L284" s="156">
        <f>IF(K284=Organisatie!$E$20,1,0)</f>
        <v>0</v>
      </c>
      <c r="M284" s="156">
        <f>IF(K284=Organisatie!$D$21,1,0)</f>
        <v>0</v>
      </c>
      <c r="N284" s="156">
        <f>IF(K284=Organisatie!$D$22,1,0)</f>
        <v>0</v>
      </c>
      <c r="O284" s="156">
        <f>IF(K284=Organisatie!$D$23,1,0)</f>
        <v>0</v>
      </c>
      <c r="P284" s="156">
        <f t="shared" si="91"/>
        <v>0</v>
      </c>
      <c r="Q284" s="157">
        <f t="shared" si="92"/>
        <v>0</v>
      </c>
      <c r="R284" s="152">
        <f t="shared" si="93"/>
        <v>0</v>
      </c>
      <c r="S284" s="127"/>
      <c r="T284" s="153">
        <f t="shared" si="94"/>
        <v>0</v>
      </c>
      <c r="U284" s="154">
        <f t="shared" si="95"/>
        <v>0</v>
      </c>
      <c r="V284" s="155"/>
      <c r="W284" s="50">
        <f t="shared" si="77"/>
        <v>0</v>
      </c>
      <c r="X284" s="50">
        <f t="shared" si="78"/>
        <v>0</v>
      </c>
      <c r="Y284" s="31"/>
      <c r="Z284" s="22"/>
      <c r="AA284" s="37"/>
      <c r="AB284" s="31"/>
      <c r="AC284" s="50">
        <f t="shared" si="79"/>
        <v>0</v>
      </c>
      <c r="AD284" s="50">
        <f t="shared" si="80"/>
        <v>0</v>
      </c>
      <c r="AE284" s="50">
        <f t="shared" si="81"/>
        <v>0</v>
      </c>
      <c r="AF284" s="50">
        <f t="shared" si="82"/>
        <v>0</v>
      </c>
      <c r="AG284" s="50">
        <f t="shared" si="83"/>
        <v>0</v>
      </c>
      <c r="AH284" s="50">
        <f t="shared" si="84"/>
        <v>0</v>
      </c>
      <c r="AI284" s="50">
        <f t="shared" si="85"/>
        <v>0</v>
      </c>
      <c r="AJ284" s="50">
        <f t="shared" si="86"/>
        <v>0</v>
      </c>
      <c r="AK284" s="51">
        <f t="shared" si="87"/>
        <v>0</v>
      </c>
      <c r="AL284" s="37" t="str">
        <f t="shared" si="88"/>
        <v>Er ontbreken nog enkele gegevens!</v>
      </c>
      <c r="AM284" s="11"/>
      <c r="AN284" s="98">
        <f t="shared" si="89"/>
        <v>0</v>
      </c>
      <c r="AV284" s="20">
        <f t="shared" si="90"/>
        <v>0</v>
      </c>
      <c r="AW284" s="11"/>
    </row>
    <row r="285" spans="1:49" ht="15.75" customHeight="1" x14ac:dyDescent="0.2">
      <c r="A285" s="45">
        <f>SUM($AV$12:AV285)</f>
        <v>0</v>
      </c>
      <c r="B285" s="119"/>
      <c r="C285" s="52"/>
      <c r="D285" s="52"/>
      <c r="E285" s="52"/>
      <c r="F285" s="90"/>
      <c r="G285" s="89"/>
      <c r="H285" s="89"/>
      <c r="I285" s="89"/>
      <c r="J285" s="91"/>
      <c r="K285" s="92"/>
      <c r="L285" s="156">
        <f>IF(K285=Organisatie!$E$20,1,0)</f>
        <v>0</v>
      </c>
      <c r="M285" s="156">
        <f>IF(K285=Organisatie!$D$21,1,0)</f>
        <v>0</v>
      </c>
      <c r="N285" s="156">
        <f>IF(K285=Organisatie!$D$22,1,0)</f>
        <v>0</v>
      </c>
      <c r="O285" s="156">
        <f>IF(K285=Organisatie!$D$23,1,0)</f>
        <v>0</v>
      </c>
      <c r="P285" s="156">
        <f t="shared" si="91"/>
        <v>0</v>
      </c>
      <c r="Q285" s="157">
        <f t="shared" si="92"/>
        <v>0</v>
      </c>
      <c r="R285" s="152">
        <f t="shared" si="93"/>
        <v>0</v>
      </c>
      <c r="S285" s="127"/>
      <c r="T285" s="153">
        <f t="shared" si="94"/>
        <v>0</v>
      </c>
      <c r="U285" s="154">
        <f t="shared" si="95"/>
        <v>0</v>
      </c>
      <c r="V285" s="155"/>
      <c r="W285" s="50">
        <f t="shared" si="77"/>
        <v>0</v>
      </c>
      <c r="X285" s="50">
        <f t="shared" si="78"/>
        <v>0</v>
      </c>
      <c r="Y285" s="31"/>
      <c r="Z285" s="22"/>
      <c r="AA285" s="37"/>
      <c r="AB285" s="31"/>
      <c r="AC285" s="50">
        <f t="shared" si="79"/>
        <v>0</v>
      </c>
      <c r="AD285" s="50">
        <f t="shared" si="80"/>
        <v>0</v>
      </c>
      <c r="AE285" s="50">
        <f t="shared" si="81"/>
        <v>0</v>
      </c>
      <c r="AF285" s="50">
        <f t="shared" si="82"/>
        <v>0</v>
      </c>
      <c r="AG285" s="50">
        <f t="shared" si="83"/>
        <v>0</v>
      </c>
      <c r="AH285" s="50">
        <f t="shared" si="84"/>
        <v>0</v>
      </c>
      <c r="AI285" s="50">
        <f t="shared" si="85"/>
        <v>0</v>
      </c>
      <c r="AJ285" s="50">
        <f t="shared" si="86"/>
        <v>0</v>
      </c>
      <c r="AK285" s="51">
        <f t="shared" si="87"/>
        <v>0</v>
      </c>
      <c r="AL285" s="37" t="str">
        <f t="shared" si="88"/>
        <v>Er ontbreken nog enkele gegevens!</v>
      </c>
      <c r="AM285" s="11"/>
      <c r="AN285" s="98">
        <f t="shared" si="89"/>
        <v>0</v>
      </c>
      <c r="AV285" s="20">
        <f t="shared" si="90"/>
        <v>0</v>
      </c>
      <c r="AW285" s="11"/>
    </row>
    <row r="286" spans="1:49" ht="15.75" customHeight="1" x14ac:dyDescent="0.2">
      <c r="A286" s="45">
        <f>SUM($AV$12:AV286)</f>
        <v>0</v>
      </c>
      <c r="B286" s="119"/>
      <c r="C286" s="52"/>
      <c r="D286" s="52"/>
      <c r="E286" s="52"/>
      <c r="F286" s="90"/>
      <c r="G286" s="89"/>
      <c r="H286" s="89"/>
      <c r="I286" s="89"/>
      <c r="J286" s="91"/>
      <c r="K286" s="92"/>
      <c r="L286" s="156">
        <f>IF(K286=Organisatie!$E$20,1,0)</f>
        <v>0</v>
      </c>
      <c r="M286" s="156">
        <f>IF(K286=Organisatie!$D$21,1,0)</f>
        <v>0</v>
      </c>
      <c r="N286" s="156">
        <f>IF(K286=Organisatie!$D$22,1,0)</f>
        <v>0</v>
      </c>
      <c r="O286" s="156">
        <f>IF(K286=Organisatie!$D$23,1,0)</f>
        <v>0</v>
      </c>
      <c r="P286" s="156">
        <f t="shared" si="91"/>
        <v>0</v>
      </c>
      <c r="Q286" s="157">
        <f t="shared" si="92"/>
        <v>0</v>
      </c>
      <c r="R286" s="152">
        <f t="shared" si="93"/>
        <v>0</v>
      </c>
      <c r="S286" s="127"/>
      <c r="T286" s="153">
        <f t="shared" si="94"/>
        <v>0</v>
      </c>
      <c r="U286" s="154">
        <f t="shared" si="95"/>
        <v>0</v>
      </c>
      <c r="V286" s="155"/>
      <c r="W286" s="50">
        <f t="shared" si="77"/>
        <v>0</v>
      </c>
      <c r="X286" s="50">
        <f t="shared" si="78"/>
        <v>0</v>
      </c>
      <c r="Y286" s="31"/>
      <c r="Z286" s="22"/>
      <c r="AA286" s="37"/>
      <c r="AB286" s="31"/>
      <c r="AC286" s="50">
        <f t="shared" si="79"/>
        <v>0</v>
      </c>
      <c r="AD286" s="50">
        <f t="shared" si="80"/>
        <v>0</v>
      </c>
      <c r="AE286" s="50">
        <f t="shared" si="81"/>
        <v>0</v>
      </c>
      <c r="AF286" s="50">
        <f t="shared" si="82"/>
        <v>0</v>
      </c>
      <c r="AG286" s="50">
        <f t="shared" si="83"/>
        <v>0</v>
      </c>
      <c r="AH286" s="50">
        <f t="shared" si="84"/>
        <v>0</v>
      </c>
      <c r="AI286" s="50">
        <f t="shared" si="85"/>
        <v>0</v>
      </c>
      <c r="AJ286" s="50">
        <f t="shared" si="86"/>
        <v>0</v>
      </c>
      <c r="AK286" s="51">
        <f t="shared" si="87"/>
        <v>0</v>
      </c>
      <c r="AL286" s="37" t="str">
        <f t="shared" si="88"/>
        <v>Er ontbreken nog enkele gegevens!</v>
      </c>
      <c r="AM286" s="11"/>
      <c r="AN286" s="98">
        <f t="shared" si="89"/>
        <v>0</v>
      </c>
      <c r="AV286" s="20">
        <f t="shared" si="90"/>
        <v>0</v>
      </c>
      <c r="AW286" s="11"/>
    </row>
    <row r="287" spans="1:49" ht="15.75" customHeight="1" x14ac:dyDescent="0.2">
      <c r="A287" s="45">
        <f>SUM($AV$12:AV287)</f>
        <v>0</v>
      </c>
      <c r="B287" s="119"/>
      <c r="C287" s="52"/>
      <c r="D287" s="52"/>
      <c r="E287" s="52"/>
      <c r="F287" s="90"/>
      <c r="G287" s="89"/>
      <c r="H287" s="89"/>
      <c r="I287" s="89"/>
      <c r="J287" s="91"/>
      <c r="K287" s="92"/>
      <c r="L287" s="156">
        <f>IF(K287=Organisatie!$E$20,1,0)</f>
        <v>0</v>
      </c>
      <c r="M287" s="156">
        <f>IF(K287=Organisatie!$D$21,1,0)</f>
        <v>0</v>
      </c>
      <c r="N287" s="156">
        <f>IF(K287=Organisatie!$D$22,1,0)</f>
        <v>0</v>
      </c>
      <c r="O287" s="156">
        <f>IF(K287=Organisatie!$D$23,1,0)</f>
        <v>0</v>
      </c>
      <c r="P287" s="156">
        <f t="shared" si="91"/>
        <v>0</v>
      </c>
      <c r="Q287" s="157">
        <f t="shared" si="92"/>
        <v>0</v>
      </c>
      <c r="R287" s="152">
        <f t="shared" si="93"/>
        <v>0</v>
      </c>
      <c r="S287" s="127"/>
      <c r="T287" s="153">
        <f t="shared" si="94"/>
        <v>0</v>
      </c>
      <c r="U287" s="154">
        <f t="shared" si="95"/>
        <v>0</v>
      </c>
      <c r="V287" s="155"/>
      <c r="W287" s="50">
        <f t="shared" si="77"/>
        <v>0</v>
      </c>
      <c r="X287" s="50">
        <f t="shared" si="78"/>
        <v>0</v>
      </c>
      <c r="Y287" s="31"/>
      <c r="Z287" s="22"/>
      <c r="AA287" s="37"/>
      <c r="AB287" s="31"/>
      <c r="AC287" s="50">
        <f t="shared" si="79"/>
        <v>0</v>
      </c>
      <c r="AD287" s="50">
        <f t="shared" si="80"/>
        <v>0</v>
      </c>
      <c r="AE287" s="50">
        <f t="shared" si="81"/>
        <v>0</v>
      </c>
      <c r="AF287" s="50">
        <f t="shared" si="82"/>
        <v>0</v>
      </c>
      <c r="AG287" s="50">
        <f t="shared" si="83"/>
        <v>0</v>
      </c>
      <c r="AH287" s="50">
        <f t="shared" si="84"/>
        <v>0</v>
      </c>
      <c r="AI287" s="50">
        <f t="shared" si="85"/>
        <v>0</v>
      </c>
      <c r="AJ287" s="50">
        <f t="shared" si="86"/>
        <v>0</v>
      </c>
      <c r="AK287" s="51">
        <f t="shared" si="87"/>
        <v>0</v>
      </c>
      <c r="AL287" s="37" t="str">
        <f t="shared" si="88"/>
        <v>Er ontbreken nog enkele gegevens!</v>
      </c>
      <c r="AM287" s="11"/>
      <c r="AN287" s="98">
        <f t="shared" si="89"/>
        <v>0</v>
      </c>
      <c r="AV287" s="20">
        <f t="shared" si="90"/>
        <v>0</v>
      </c>
      <c r="AW287" s="11"/>
    </row>
    <row r="288" spans="1:49" ht="15.75" customHeight="1" x14ac:dyDescent="0.2">
      <c r="A288" s="45">
        <f>SUM($AV$12:AV288)</f>
        <v>0</v>
      </c>
      <c r="B288" s="119"/>
      <c r="C288" s="52"/>
      <c r="D288" s="52"/>
      <c r="E288" s="52"/>
      <c r="F288" s="90"/>
      <c r="G288" s="89"/>
      <c r="H288" s="89"/>
      <c r="I288" s="89"/>
      <c r="J288" s="91"/>
      <c r="K288" s="92"/>
      <c r="L288" s="156">
        <f>IF(K288=Organisatie!$E$20,1,0)</f>
        <v>0</v>
      </c>
      <c r="M288" s="156">
        <f>IF(K288=Organisatie!$D$21,1,0)</f>
        <v>0</v>
      </c>
      <c r="N288" s="156">
        <f>IF(K288=Organisatie!$D$22,1,0)</f>
        <v>0</v>
      </c>
      <c r="O288" s="156">
        <f>IF(K288=Organisatie!$D$23,1,0)</f>
        <v>0</v>
      </c>
      <c r="P288" s="156">
        <f t="shared" si="91"/>
        <v>0</v>
      </c>
      <c r="Q288" s="157">
        <f t="shared" si="92"/>
        <v>0</v>
      </c>
      <c r="R288" s="152">
        <f t="shared" si="93"/>
        <v>0</v>
      </c>
      <c r="S288" s="127"/>
      <c r="T288" s="153">
        <f t="shared" si="94"/>
        <v>0</v>
      </c>
      <c r="U288" s="154">
        <f t="shared" si="95"/>
        <v>0</v>
      </c>
      <c r="V288" s="155"/>
      <c r="W288" s="50">
        <f t="shared" si="77"/>
        <v>0</v>
      </c>
      <c r="X288" s="50">
        <f t="shared" si="78"/>
        <v>0</v>
      </c>
      <c r="Y288" s="31"/>
      <c r="Z288" s="22"/>
      <c r="AA288" s="37"/>
      <c r="AB288" s="31"/>
      <c r="AC288" s="50">
        <f t="shared" si="79"/>
        <v>0</v>
      </c>
      <c r="AD288" s="50">
        <f t="shared" si="80"/>
        <v>0</v>
      </c>
      <c r="AE288" s="50">
        <f t="shared" si="81"/>
        <v>0</v>
      </c>
      <c r="AF288" s="50">
        <f t="shared" si="82"/>
        <v>0</v>
      </c>
      <c r="AG288" s="50">
        <f t="shared" si="83"/>
        <v>0</v>
      </c>
      <c r="AH288" s="50">
        <f t="shared" si="84"/>
        <v>0</v>
      </c>
      <c r="AI288" s="50">
        <f t="shared" si="85"/>
        <v>0</v>
      </c>
      <c r="AJ288" s="50">
        <f t="shared" si="86"/>
        <v>0</v>
      </c>
      <c r="AK288" s="51">
        <f t="shared" si="87"/>
        <v>0</v>
      </c>
      <c r="AL288" s="37" t="str">
        <f t="shared" si="88"/>
        <v>Er ontbreken nog enkele gegevens!</v>
      </c>
      <c r="AM288" s="11"/>
      <c r="AN288" s="98">
        <f t="shared" si="89"/>
        <v>0</v>
      </c>
      <c r="AV288" s="20">
        <f t="shared" si="90"/>
        <v>0</v>
      </c>
      <c r="AW288" s="11"/>
    </row>
    <row r="289" spans="1:49" ht="15.75" customHeight="1" x14ac:dyDescent="0.2">
      <c r="A289" s="45">
        <f>SUM($AV$12:AV289)</f>
        <v>0</v>
      </c>
      <c r="B289" s="119"/>
      <c r="C289" s="52"/>
      <c r="D289" s="52"/>
      <c r="E289" s="52"/>
      <c r="F289" s="90"/>
      <c r="G289" s="89"/>
      <c r="H289" s="89"/>
      <c r="I289" s="89"/>
      <c r="J289" s="91"/>
      <c r="K289" s="92"/>
      <c r="L289" s="156">
        <f>IF(K289=Organisatie!$E$20,1,0)</f>
        <v>0</v>
      </c>
      <c r="M289" s="156">
        <f>IF(K289=Organisatie!$D$21,1,0)</f>
        <v>0</v>
      </c>
      <c r="N289" s="156">
        <f>IF(K289=Organisatie!$D$22,1,0)</f>
        <v>0</v>
      </c>
      <c r="O289" s="156">
        <f>IF(K289=Organisatie!$D$23,1,0)</f>
        <v>0</v>
      </c>
      <c r="P289" s="156">
        <f t="shared" si="91"/>
        <v>0</v>
      </c>
      <c r="Q289" s="157">
        <f t="shared" si="92"/>
        <v>0</v>
      </c>
      <c r="R289" s="152">
        <f t="shared" si="93"/>
        <v>0</v>
      </c>
      <c r="S289" s="127"/>
      <c r="T289" s="153">
        <f t="shared" si="94"/>
        <v>0</v>
      </c>
      <c r="U289" s="154">
        <f t="shared" si="95"/>
        <v>0</v>
      </c>
      <c r="V289" s="155"/>
      <c r="W289" s="50">
        <f t="shared" si="77"/>
        <v>0</v>
      </c>
      <c r="X289" s="50">
        <f t="shared" si="78"/>
        <v>0</v>
      </c>
      <c r="Y289" s="31"/>
      <c r="Z289" s="22"/>
      <c r="AA289" s="37"/>
      <c r="AB289" s="31"/>
      <c r="AC289" s="50">
        <f t="shared" si="79"/>
        <v>0</v>
      </c>
      <c r="AD289" s="50">
        <f t="shared" si="80"/>
        <v>0</v>
      </c>
      <c r="AE289" s="50">
        <f t="shared" si="81"/>
        <v>0</v>
      </c>
      <c r="AF289" s="50">
        <f t="shared" si="82"/>
        <v>0</v>
      </c>
      <c r="AG289" s="50">
        <f t="shared" si="83"/>
        <v>0</v>
      </c>
      <c r="AH289" s="50">
        <f t="shared" si="84"/>
        <v>0</v>
      </c>
      <c r="AI289" s="50">
        <f t="shared" si="85"/>
        <v>0</v>
      </c>
      <c r="AJ289" s="50">
        <f t="shared" si="86"/>
        <v>0</v>
      </c>
      <c r="AK289" s="51">
        <f t="shared" si="87"/>
        <v>0</v>
      </c>
      <c r="AL289" s="37" t="str">
        <f t="shared" si="88"/>
        <v>Er ontbreken nog enkele gegevens!</v>
      </c>
      <c r="AM289" s="11"/>
      <c r="AN289" s="98">
        <f t="shared" si="89"/>
        <v>0</v>
      </c>
      <c r="AV289" s="20">
        <f t="shared" si="90"/>
        <v>0</v>
      </c>
      <c r="AW289" s="11"/>
    </row>
    <row r="290" spans="1:49" ht="15.75" customHeight="1" x14ac:dyDescent="0.2">
      <c r="A290" s="45">
        <f>SUM($AV$12:AV290)</f>
        <v>0</v>
      </c>
      <c r="B290" s="119"/>
      <c r="C290" s="52"/>
      <c r="D290" s="52"/>
      <c r="E290" s="52"/>
      <c r="F290" s="90"/>
      <c r="G290" s="89"/>
      <c r="H290" s="89"/>
      <c r="I290" s="89"/>
      <c r="J290" s="91"/>
      <c r="K290" s="92"/>
      <c r="L290" s="156">
        <f>IF(K290=Organisatie!$E$20,1,0)</f>
        <v>0</v>
      </c>
      <c r="M290" s="156">
        <f>IF(K290=Organisatie!$D$21,1,0)</f>
        <v>0</v>
      </c>
      <c r="N290" s="156">
        <f>IF(K290=Organisatie!$D$22,1,0)</f>
        <v>0</v>
      </c>
      <c r="O290" s="156">
        <f>IF(K290=Organisatie!$D$23,1,0)</f>
        <v>0</v>
      </c>
      <c r="P290" s="156">
        <f t="shared" si="91"/>
        <v>0</v>
      </c>
      <c r="Q290" s="157">
        <f t="shared" si="92"/>
        <v>0</v>
      </c>
      <c r="R290" s="152">
        <f t="shared" si="93"/>
        <v>0</v>
      </c>
      <c r="S290" s="127"/>
      <c r="T290" s="153">
        <f t="shared" si="94"/>
        <v>0</v>
      </c>
      <c r="U290" s="154">
        <f t="shared" si="95"/>
        <v>0</v>
      </c>
      <c r="V290" s="155"/>
      <c r="W290" s="50">
        <f t="shared" si="77"/>
        <v>0</v>
      </c>
      <c r="X290" s="50">
        <f t="shared" si="78"/>
        <v>0</v>
      </c>
      <c r="Y290" s="31"/>
      <c r="Z290" s="22"/>
      <c r="AA290" s="37"/>
      <c r="AB290" s="31"/>
      <c r="AC290" s="50">
        <f t="shared" si="79"/>
        <v>0</v>
      </c>
      <c r="AD290" s="50">
        <f t="shared" si="80"/>
        <v>0</v>
      </c>
      <c r="AE290" s="50">
        <f t="shared" si="81"/>
        <v>0</v>
      </c>
      <c r="AF290" s="50">
        <f t="shared" si="82"/>
        <v>0</v>
      </c>
      <c r="AG290" s="50">
        <f t="shared" si="83"/>
        <v>0</v>
      </c>
      <c r="AH290" s="50">
        <f t="shared" si="84"/>
        <v>0</v>
      </c>
      <c r="AI290" s="50">
        <f t="shared" si="85"/>
        <v>0</v>
      </c>
      <c r="AJ290" s="50">
        <f t="shared" si="86"/>
        <v>0</v>
      </c>
      <c r="AK290" s="51">
        <f t="shared" si="87"/>
        <v>0</v>
      </c>
      <c r="AL290" s="37" t="str">
        <f t="shared" si="88"/>
        <v>Er ontbreken nog enkele gegevens!</v>
      </c>
      <c r="AM290" s="11"/>
      <c r="AN290" s="98">
        <f t="shared" si="89"/>
        <v>0</v>
      </c>
      <c r="AV290" s="20">
        <f t="shared" si="90"/>
        <v>0</v>
      </c>
      <c r="AW290" s="11"/>
    </row>
    <row r="291" spans="1:49" ht="15.75" customHeight="1" x14ac:dyDescent="0.2">
      <c r="A291" s="45">
        <f>SUM($AV$12:AV291)</f>
        <v>0</v>
      </c>
      <c r="B291" s="119"/>
      <c r="C291" s="52"/>
      <c r="D291" s="52"/>
      <c r="E291" s="52"/>
      <c r="F291" s="90"/>
      <c r="G291" s="89"/>
      <c r="H291" s="89"/>
      <c r="I291" s="89"/>
      <c r="J291" s="91"/>
      <c r="K291" s="92"/>
      <c r="L291" s="156">
        <f>IF(K291=Organisatie!$E$20,1,0)</f>
        <v>0</v>
      </c>
      <c r="M291" s="156">
        <f>IF(K291=Organisatie!$D$21,1,0)</f>
        <v>0</v>
      </c>
      <c r="N291" s="156">
        <f>IF(K291=Organisatie!$D$22,1,0)</f>
        <v>0</v>
      </c>
      <c r="O291" s="156">
        <f>IF(K291=Organisatie!$D$23,1,0)</f>
        <v>0</v>
      </c>
      <c r="P291" s="156">
        <f t="shared" si="91"/>
        <v>0</v>
      </c>
      <c r="Q291" s="157">
        <f t="shared" si="92"/>
        <v>0</v>
      </c>
      <c r="R291" s="152">
        <f t="shared" si="93"/>
        <v>0</v>
      </c>
      <c r="S291" s="127"/>
      <c r="T291" s="153">
        <f t="shared" si="94"/>
        <v>0</v>
      </c>
      <c r="U291" s="154">
        <f t="shared" si="95"/>
        <v>0</v>
      </c>
      <c r="V291" s="155"/>
      <c r="W291" s="50">
        <f t="shared" si="77"/>
        <v>0</v>
      </c>
      <c r="X291" s="50">
        <f t="shared" si="78"/>
        <v>0</v>
      </c>
      <c r="Y291" s="31"/>
      <c r="Z291" s="22"/>
      <c r="AA291" s="37"/>
      <c r="AB291" s="31"/>
      <c r="AC291" s="50">
        <f t="shared" si="79"/>
        <v>0</v>
      </c>
      <c r="AD291" s="50">
        <f t="shared" si="80"/>
        <v>0</v>
      </c>
      <c r="AE291" s="50">
        <f t="shared" si="81"/>
        <v>0</v>
      </c>
      <c r="AF291" s="50">
        <f t="shared" si="82"/>
        <v>0</v>
      </c>
      <c r="AG291" s="50">
        <f t="shared" si="83"/>
        <v>0</v>
      </c>
      <c r="AH291" s="50">
        <f t="shared" si="84"/>
        <v>0</v>
      </c>
      <c r="AI291" s="50">
        <f t="shared" si="85"/>
        <v>0</v>
      </c>
      <c r="AJ291" s="50">
        <f t="shared" si="86"/>
        <v>0</v>
      </c>
      <c r="AK291" s="51">
        <f t="shared" si="87"/>
        <v>0</v>
      </c>
      <c r="AL291" s="37" t="str">
        <f t="shared" si="88"/>
        <v>Er ontbreken nog enkele gegevens!</v>
      </c>
      <c r="AM291" s="11"/>
      <c r="AN291" s="98">
        <f t="shared" si="89"/>
        <v>0</v>
      </c>
      <c r="AV291" s="20">
        <f t="shared" si="90"/>
        <v>0</v>
      </c>
      <c r="AW291" s="11"/>
    </row>
    <row r="292" spans="1:49" ht="15.75" customHeight="1" x14ac:dyDescent="0.2">
      <c r="A292" s="45">
        <f>SUM($AV$12:AV292)</f>
        <v>0</v>
      </c>
      <c r="B292" s="119"/>
      <c r="C292" s="52"/>
      <c r="D292" s="52"/>
      <c r="E292" s="52"/>
      <c r="F292" s="90"/>
      <c r="G292" s="89"/>
      <c r="H292" s="89"/>
      <c r="I292" s="89"/>
      <c r="J292" s="91"/>
      <c r="K292" s="92"/>
      <c r="L292" s="156">
        <f>IF(K292=Organisatie!$E$20,1,0)</f>
        <v>0</v>
      </c>
      <c r="M292" s="156">
        <f>IF(K292=Organisatie!$D$21,1,0)</f>
        <v>0</v>
      </c>
      <c r="N292" s="156">
        <f>IF(K292=Organisatie!$D$22,1,0)</f>
        <v>0</v>
      </c>
      <c r="O292" s="156">
        <f>IF(K292=Organisatie!$D$23,1,0)</f>
        <v>0</v>
      </c>
      <c r="P292" s="156">
        <f t="shared" si="91"/>
        <v>0</v>
      </c>
      <c r="Q292" s="157">
        <f t="shared" si="92"/>
        <v>0</v>
      </c>
      <c r="R292" s="152">
        <f t="shared" si="93"/>
        <v>0</v>
      </c>
      <c r="S292" s="127"/>
      <c r="T292" s="153">
        <f t="shared" si="94"/>
        <v>0</v>
      </c>
      <c r="U292" s="154">
        <f t="shared" si="95"/>
        <v>0</v>
      </c>
      <c r="V292" s="155"/>
      <c r="W292" s="50">
        <f t="shared" si="77"/>
        <v>0</v>
      </c>
      <c r="X292" s="50">
        <f t="shared" si="78"/>
        <v>0</v>
      </c>
      <c r="Y292" s="31"/>
      <c r="Z292" s="22"/>
      <c r="AA292" s="37"/>
      <c r="AB292" s="31"/>
      <c r="AC292" s="50">
        <f t="shared" si="79"/>
        <v>0</v>
      </c>
      <c r="AD292" s="50">
        <f t="shared" si="80"/>
        <v>0</v>
      </c>
      <c r="AE292" s="50">
        <f t="shared" si="81"/>
        <v>0</v>
      </c>
      <c r="AF292" s="50">
        <f t="shared" si="82"/>
        <v>0</v>
      </c>
      <c r="AG292" s="50">
        <f t="shared" si="83"/>
        <v>0</v>
      </c>
      <c r="AH292" s="50">
        <f t="shared" si="84"/>
        <v>0</v>
      </c>
      <c r="AI292" s="50">
        <f t="shared" si="85"/>
        <v>0</v>
      </c>
      <c r="AJ292" s="50">
        <f t="shared" si="86"/>
        <v>0</v>
      </c>
      <c r="AK292" s="51">
        <f t="shared" si="87"/>
        <v>0</v>
      </c>
      <c r="AL292" s="37" t="str">
        <f t="shared" si="88"/>
        <v>Er ontbreken nog enkele gegevens!</v>
      </c>
      <c r="AM292" s="11"/>
      <c r="AN292" s="98">
        <f t="shared" si="89"/>
        <v>0</v>
      </c>
      <c r="AV292" s="20">
        <f t="shared" si="90"/>
        <v>0</v>
      </c>
      <c r="AW292" s="11"/>
    </row>
    <row r="293" spans="1:49" ht="15.75" customHeight="1" x14ac:dyDescent="0.2">
      <c r="A293" s="45">
        <f>SUM($AV$12:AV293)</f>
        <v>0</v>
      </c>
      <c r="B293" s="119"/>
      <c r="C293" s="52"/>
      <c r="D293" s="52"/>
      <c r="E293" s="52"/>
      <c r="F293" s="90"/>
      <c r="G293" s="89"/>
      <c r="H293" s="89"/>
      <c r="I293" s="89"/>
      <c r="J293" s="91"/>
      <c r="K293" s="92"/>
      <c r="L293" s="156">
        <f>IF(K293=Organisatie!$E$20,1,0)</f>
        <v>0</v>
      </c>
      <c r="M293" s="156">
        <f>IF(K293=Organisatie!$D$21,1,0)</f>
        <v>0</v>
      </c>
      <c r="N293" s="156">
        <f>IF(K293=Organisatie!$D$22,1,0)</f>
        <v>0</v>
      </c>
      <c r="O293" s="156">
        <f>IF(K293=Organisatie!$D$23,1,0)</f>
        <v>0</v>
      </c>
      <c r="P293" s="156">
        <f t="shared" si="91"/>
        <v>0</v>
      </c>
      <c r="Q293" s="157">
        <f t="shared" si="92"/>
        <v>0</v>
      </c>
      <c r="R293" s="152">
        <f t="shared" si="93"/>
        <v>0</v>
      </c>
      <c r="S293" s="127"/>
      <c r="T293" s="153">
        <f t="shared" si="94"/>
        <v>0</v>
      </c>
      <c r="U293" s="154">
        <f t="shared" si="95"/>
        <v>0</v>
      </c>
      <c r="V293" s="155"/>
      <c r="W293" s="50">
        <f t="shared" si="77"/>
        <v>0</v>
      </c>
      <c r="X293" s="50">
        <f t="shared" si="78"/>
        <v>0</v>
      </c>
      <c r="Y293" s="31"/>
      <c r="Z293" s="22"/>
      <c r="AA293" s="37"/>
      <c r="AB293" s="31"/>
      <c r="AC293" s="50">
        <f t="shared" si="79"/>
        <v>0</v>
      </c>
      <c r="AD293" s="50">
        <f t="shared" si="80"/>
        <v>0</v>
      </c>
      <c r="AE293" s="50">
        <f t="shared" si="81"/>
        <v>0</v>
      </c>
      <c r="AF293" s="50">
        <f t="shared" si="82"/>
        <v>0</v>
      </c>
      <c r="AG293" s="50">
        <f t="shared" si="83"/>
        <v>0</v>
      </c>
      <c r="AH293" s="50">
        <f t="shared" si="84"/>
        <v>0</v>
      </c>
      <c r="AI293" s="50">
        <f t="shared" si="85"/>
        <v>0</v>
      </c>
      <c r="AJ293" s="50">
        <f t="shared" si="86"/>
        <v>0</v>
      </c>
      <c r="AK293" s="51">
        <f t="shared" si="87"/>
        <v>0</v>
      </c>
      <c r="AL293" s="37" t="str">
        <f t="shared" si="88"/>
        <v>Er ontbreken nog enkele gegevens!</v>
      </c>
      <c r="AM293" s="11"/>
      <c r="AN293" s="98">
        <f t="shared" si="89"/>
        <v>0</v>
      </c>
      <c r="AV293" s="20">
        <f t="shared" si="90"/>
        <v>0</v>
      </c>
      <c r="AW293" s="11"/>
    </row>
    <row r="294" spans="1:49" ht="15.75" customHeight="1" x14ac:dyDescent="0.2">
      <c r="A294" s="45">
        <f>SUM($AV$12:AV294)</f>
        <v>0</v>
      </c>
      <c r="B294" s="119"/>
      <c r="C294" s="52"/>
      <c r="D294" s="52"/>
      <c r="E294" s="52"/>
      <c r="F294" s="90"/>
      <c r="G294" s="89"/>
      <c r="H294" s="89"/>
      <c r="I294" s="89"/>
      <c r="J294" s="91"/>
      <c r="K294" s="92"/>
      <c r="L294" s="156">
        <f>IF(K294=Organisatie!$E$20,1,0)</f>
        <v>0</v>
      </c>
      <c r="M294" s="156">
        <f>IF(K294=Organisatie!$D$21,1,0)</f>
        <v>0</v>
      </c>
      <c r="N294" s="156">
        <f>IF(K294=Organisatie!$D$22,1,0)</f>
        <v>0</v>
      </c>
      <c r="O294" s="156">
        <f>IF(K294=Organisatie!$D$23,1,0)</f>
        <v>0</v>
      </c>
      <c r="P294" s="156">
        <f t="shared" si="91"/>
        <v>0</v>
      </c>
      <c r="Q294" s="157">
        <f t="shared" si="92"/>
        <v>0</v>
      </c>
      <c r="R294" s="152">
        <f t="shared" si="93"/>
        <v>0</v>
      </c>
      <c r="S294" s="127"/>
      <c r="T294" s="153">
        <f t="shared" si="94"/>
        <v>0</v>
      </c>
      <c r="U294" s="154">
        <f t="shared" si="95"/>
        <v>0</v>
      </c>
      <c r="V294" s="155"/>
      <c r="W294" s="50">
        <f t="shared" si="77"/>
        <v>0</v>
      </c>
      <c r="X294" s="50">
        <f t="shared" si="78"/>
        <v>0</v>
      </c>
      <c r="Y294" s="31"/>
      <c r="Z294" s="22"/>
      <c r="AA294" s="37"/>
      <c r="AB294" s="31"/>
      <c r="AC294" s="50">
        <f t="shared" si="79"/>
        <v>0</v>
      </c>
      <c r="AD294" s="50">
        <f t="shared" si="80"/>
        <v>0</v>
      </c>
      <c r="AE294" s="50">
        <f t="shared" si="81"/>
        <v>0</v>
      </c>
      <c r="AF294" s="50">
        <f t="shared" si="82"/>
        <v>0</v>
      </c>
      <c r="AG294" s="50">
        <f t="shared" si="83"/>
        <v>0</v>
      </c>
      <c r="AH294" s="50">
        <f t="shared" si="84"/>
        <v>0</v>
      </c>
      <c r="AI294" s="50">
        <f t="shared" si="85"/>
        <v>0</v>
      </c>
      <c r="AJ294" s="50">
        <f t="shared" si="86"/>
        <v>0</v>
      </c>
      <c r="AK294" s="51">
        <f t="shared" si="87"/>
        <v>0</v>
      </c>
      <c r="AL294" s="37" t="str">
        <f t="shared" si="88"/>
        <v>Er ontbreken nog enkele gegevens!</v>
      </c>
      <c r="AM294" s="11"/>
      <c r="AN294" s="98">
        <f t="shared" si="89"/>
        <v>0</v>
      </c>
      <c r="AV294" s="20">
        <f t="shared" si="90"/>
        <v>0</v>
      </c>
      <c r="AW294" s="11"/>
    </row>
    <row r="295" spans="1:49" ht="15.75" customHeight="1" x14ac:dyDescent="0.2">
      <c r="A295" s="45">
        <f>SUM($AV$12:AV295)</f>
        <v>0</v>
      </c>
      <c r="B295" s="119"/>
      <c r="C295" s="52"/>
      <c r="D295" s="52"/>
      <c r="E295" s="52"/>
      <c r="F295" s="90"/>
      <c r="G295" s="89"/>
      <c r="H295" s="89"/>
      <c r="I295" s="89"/>
      <c r="J295" s="91"/>
      <c r="K295" s="92"/>
      <c r="L295" s="156">
        <f>IF(K295=Organisatie!$E$20,1,0)</f>
        <v>0</v>
      </c>
      <c r="M295" s="156">
        <f>IF(K295=Organisatie!$D$21,1,0)</f>
        <v>0</v>
      </c>
      <c r="N295" s="156">
        <f>IF(K295=Organisatie!$D$22,1,0)</f>
        <v>0</v>
      </c>
      <c r="O295" s="156">
        <f>IF(K295=Organisatie!$D$23,1,0)</f>
        <v>0</v>
      </c>
      <c r="P295" s="156">
        <f t="shared" si="91"/>
        <v>0</v>
      </c>
      <c r="Q295" s="157">
        <f t="shared" si="92"/>
        <v>0</v>
      </c>
      <c r="R295" s="152">
        <f t="shared" si="93"/>
        <v>0</v>
      </c>
      <c r="S295" s="127"/>
      <c r="T295" s="153">
        <f t="shared" si="94"/>
        <v>0</v>
      </c>
      <c r="U295" s="154">
        <f t="shared" si="95"/>
        <v>0</v>
      </c>
      <c r="V295" s="155"/>
      <c r="W295" s="50">
        <f t="shared" si="77"/>
        <v>0</v>
      </c>
      <c r="X295" s="50">
        <f t="shared" si="78"/>
        <v>0</v>
      </c>
      <c r="Y295" s="31"/>
      <c r="Z295" s="22"/>
      <c r="AA295" s="37"/>
      <c r="AB295" s="31"/>
      <c r="AC295" s="50">
        <f t="shared" si="79"/>
        <v>0</v>
      </c>
      <c r="AD295" s="50">
        <f t="shared" si="80"/>
        <v>0</v>
      </c>
      <c r="AE295" s="50">
        <f t="shared" si="81"/>
        <v>0</v>
      </c>
      <c r="AF295" s="50">
        <f t="shared" si="82"/>
        <v>0</v>
      </c>
      <c r="AG295" s="50">
        <f t="shared" si="83"/>
        <v>0</v>
      </c>
      <c r="AH295" s="50">
        <f t="shared" si="84"/>
        <v>0</v>
      </c>
      <c r="AI295" s="50">
        <f t="shared" si="85"/>
        <v>0</v>
      </c>
      <c r="AJ295" s="50">
        <f t="shared" si="86"/>
        <v>0</v>
      </c>
      <c r="AK295" s="51">
        <f t="shared" si="87"/>
        <v>0</v>
      </c>
      <c r="AL295" s="37" t="str">
        <f t="shared" si="88"/>
        <v>Er ontbreken nog enkele gegevens!</v>
      </c>
      <c r="AM295" s="11"/>
      <c r="AN295" s="98">
        <f t="shared" si="89"/>
        <v>0</v>
      </c>
      <c r="AV295" s="20">
        <f t="shared" si="90"/>
        <v>0</v>
      </c>
      <c r="AW295" s="11"/>
    </row>
    <row r="296" spans="1:49" ht="15.75" customHeight="1" x14ac:dyDescent="0.2">
      <c r="A296" s="45">
        <f>SUM($AV$12:AV296)</f>
        <v>0</v>
      </c>
      <c r="B296" s="119"/>
      <c r="C296" s="52"/>
      <c r="D296" s="52"/>
      <c r="E296" s="52"/>
      <c r="F296" s="90"/>
      <c r="G296" s="89"/>
      <c r="H296" s="89"/>
      <c r="I296" s="89"/>
      <c r="J296" s="91"/>
      <c r="K296" s="92"/>
      <c r="L296" s="156">
        <f>IF(K296=Organisatie!$E$20,1,0)</f>
        <v>0</v>
      </c>
      <c r="M296" s="156">
        <f>IF(K296=Organisatie!$D$21,1,0)</f>
        <v>0</v>
      </c>
      <c r="N296" s="156">
        <f>IF(K296=Organisatie!$D$22,1,0)</f>
        <v>0</v>
      </c>
      <c r="O296" s="156">
        <f>IF(K296=Organisatie!$D$23,1,0)</f>
        <v>0</v>
      </c>
      <c r="P296" s="156">
        <f t="shared" si="91"/>
        <v>0</v>
      </c>
      <c r="Q296" s="157">
        <f t="shared" si="92"/>
        <v>0</v>
      </c>
      <c r="R296" s="152">
        <f t="shared" si="93"/>
        <v>0</v>
      </c>
      <c r="S296" s="127"/>
      <c r="T296" s="153">
        <f t="shared" si="94"/>
        <v>0</v>
      </c>
      <c r="U296" s="154">
        <f t="shared" si="95"/>
        <v>0</v>
      </c>
      <c r="V296" s="155"/>
      <c r="W296" s="50">
        <f t="shared" si="77"/>
        <v>0</v>
      </c>
      <c r="X296" s="50">
        <f t="shared" si="78"/>
        <v>0</v>
      </c>
      <c r="Y296" s="31"/>
      <c r="Z296" s="22"/>
      <c r="AA296" s="37"/>
      <c r="AB296" s="31"/>
      <c r="AC296" s="50">
        <f t="shared" si="79"/>
        <v>0</v>
      </c>
      <c r="AD296" s="50">
        <f t="shared" si="80"/>
        <v>0</v>
      </c>
      <c r="AE296" s="50">
        <f t="shared" si="81"/>
        <v>0</v>
      </c>
      <c r="AF296" s="50">
        <f t="shared" si="82"/>
        <v>0</v>
      </c>
      <c r="AG296" s="50">
        <f t="shared" si="83"/>
        <v>0</v>
      </c>
      <c r="AH296" s="50">
        <f t="shared" si="84"/>
        <v>0</v>
      </c>
      <c r="AI296" s="50">
        <f t="shared" si="85"/>
        <v>0</v>
      </c>
      <c r="AJ296" s="50">
        <f t="shared" si="86"/>
        <v>0</v>
      </c>
      <c r="AK296" s="51">
        <f t="shared" si="87"/>
        <v>0</v>
      </c>
      <c r="AL296" s="37" t="str">
        <f t="shared" si="88"/>
        <v>Er ontbreken nog enkele gegevens!</v>
      </c>
      <c r="AM296" s="11"/>
      <c r="AN296" s="98">
        <f t="shared" si="89"/>
        <v>0</v>
      </c>
      <c r="AV296" s="20">
        <f t="shared" si="90"/>
        <v>0</v>
      </c>
      <c r="AW296" s="11"/>
    </row>
    <row r="297" spans="1:49" ht="15.75" customHeight="1" x14ac:dyDescent="0.2">
      <c r="A297" s="45">
        <f>SUM($AV$12:AV297)</f>
        <v>0</v>
      </c>
      <c r="B297" s="119"/>
      <c r="C297" s="52"/>
      <c r="D297" s="52"/>
      <c r="E297" s="52"/>
      <c r="F297" s="90"/>
      <c r="G297" s="89"/>
      <c r="H297" s="89"/>
      <c r="I297" s="89"/>
      <c r="J297" s="91"/>
      <c r="K297" s="92"/>
      <c r="L297" s="156">
        <f>IF(K297=Organisatie!$E$20,1,0)</f>
        <v>0</v>
      </c>
      <c r="M297" s="156">
        <f>IF(K297=Organisatie!$D$21,1,0)</f>
        <v>0</v>
      </c>
      <c r="N297" s="156">
        <f>IF(K297=Organisatie!$D$22,1,0)</f>
        <v>0</v>
      </c>
      <c r="O297" s="156">
        <f>IF(K297=Organisatie!$D$23,1,0)</f>
        <v>0</v>
      </c>
      <c r="P297" s="156">
        <f t="shared" si="91"/>
        <v>0</v>
      </c>
      <c r="Q297" s="157">
        <f t="shared" si="92"/>
        <v>0</v>
      </c>
      <c r="R297" s="152">
        <f t="shared" si="93"/>
        <v>0</v>
      </c>
      <c r="S297" s="127"/>
      <c r="T297" s="153">
        <f t="shared" si="94"/>
        <v>0</v>
      </c>
      <c r="U297" s="154">
        <f t="shared" si="95"/>
        <v>0</v>
      </c>
      <c r="V297" s="155"/>
      <c r="W297" s="50">
        <f t="shared" si="77"/>
        <v>0</v>
      </c>
      <c r="X297" s="50">
        <f t="shared" si="78"/>
        <v>0</v>
      </c>
      <c r="Y297" s="31"/>
      <c r="Z297" s="22"/>
      <c r="AA297" s="37"/>
      <c r="AB297" s="31"/>
      <c r="AC297" s="50">
        <f t="shared" si="79"/>
        <v>0</v>
      </c>
      <c r="AD297" s="50">
        <f t="shared" si="80"/>
        <v>0</v>
      </c>
      <c r="AE297" s="50">
        <f t="shared" si="81"/>
        <v>0</v>
      </c>
      <c r="AF297" s="50">
        <f t="shared" si="82"/>
        <v>0</v>
      </c>
      <c r="AG297" s="50">
        <f t="shared" si="83"/>
        <v>0</v>
      </c>
      <c r="AH297" s="50">
        <f t="shared" si="84"/>
        <v>0</v>
      </c>
      <c r="AI297" s="50">
        <f t="shared" si="85"/>
        <v>0</v>
      </c>
      <c r="AJ297" s="50">
        <f t="shared" si="86"/>
        <v>0</v>
      </c>
      <c r="AK297" s="51">
        <f t="shared" si="87"/>
        <v>0</v>
      </c>
      <c r="AL297" s="37" t="str">
        <f t="shared" si="88"/>
        <v>Er ontbreken nog enkele gegevens!</v>
      </c>
      <c r="AM297" s="11"/>
      <c r="AN297" s="98">
        <f t="shared" si="89"/>
        <v>0</v>
      </c>
      <c r="AV297" s="20">
        <f t="shared" si="90"/>
        <v>0</v>
      </c>
      <c r="AW297" s="11"/>
    </row>
    <row r="298" spans="1:49" ht="15.75" customHeight="1" x14ac:dyDescent="0.2">
      <c r="A298" s="45">
        <f>SUM($AV$12:AV298)</f>
        <v>0</v>
      </c>
      <c r="B298" s="119"/>
      <c r="C298" s="52"/>
      <c r="D298" s="52"/>
      <c r="E298" s="52"/>
      <c r="F298" s="90"/>
      <c r="G298" s="89"/>
      <c r="H298" s="89"/>
      <c r="I298" s="89"/>
      <c r="J298" s="91"/>
      <c r="K298" s="92"/>
      <c r="L298" s="156">
        <f>IF(K298=Organisatie!$E$20,1,0)</f>
        <v>0</v>
      </c>
      <c r="M298" s="156">
        <f>IF(K298=Organisatie!$D$21,1,0)</f>
        <v>0</v>
      </c>
      <c r="N298" s="156">
        <f>IF(K298=Organisatie!$D$22,1,0)</f>
        <v>0</v>
      </c>
      <c r="O298" s="156">
        <f>IF(K298=Organisatie!$D$23,1,0)</f>
        <v>0</v>
      </c>
      <c r="P298" s="156">
        <f t="shared" si="91"/>
        <v>0</v>
      </c>
      <c r="Q298" s="157">
        <f t="shared" si="92"/>
        <v>0</v>
      </c>
      <c r="R298" s="152">
        <f t="shared" si="93"/>
        <v>0</v>
      </c>
      <c r="S298" s="127"/>
      <c r="T298" s="153">
        <f t="shared" si="94"/>
        <v>0</v>
      </c>
      <c r="U298" s="154">
        <f t="shared" si="95"/>
        <v>0</v>
      </c>
      <c r="V298" s="155"/>
      <c r="W298" s="50">
        <f t="shared" si="77"/>
        <v>0</v>
      </c>
      <c r="X298" s="50">
        <f t="shared" si="78"/>
        <v>0</v>
      </c>
      <c r="Y298" s="31"/>
      <c r="Z298" s="22"/>
      <c r="AA298" s="37"/>
      <c r="AB298" s="31"/>
      <c r="AC298" s="50">
        <f t="shared" si="79"/>
        <v>0</v>
      </c>
      <c r="AD298" s="50">
        <f t="shared" si="80"/>
        <v>0</v>
      </c>
      <c r="AE298" s="50">
        <f t="shared" si="81"/>
        <v>0</v>
      </c>
      <c r="AF298" s="50">
        <f t="shared" si="82"/>
        <v>0</v>
      </c>
      <c r="AG298" s="50">
        <f t="shared" si="83"/>
        <v>0</v>
      </c>
      <c r="AH298" s="50">
        <f t="shared" si="84"/>
        <v>0</v>
      </c>
      <c r="AI298" s="50">
        <f t="shared" si="85"/>
        <v>0</v>
      </c>
      <c r="AJ298" s="50">
        <f t="shared" si="86"/>
        <v>0</v>
      </c>
      <c r="AK298" s="51">
        <f t="shared" si="87"/>
        <v>0</v>
      </c>
      <c r="AL298" s="37" t="str">
        <f t="shared" si="88"/>
        <v>Er ontbreken nog enkele gegevens!</v>
      </c>
      <c r="AM298" s="11"/>
      <c r="AN298" s="98">
        <f t="shared" si="89"/>
        <v>0</v>
      </c>
      <c r="AV298" s="20">
        <f t="shared" si="90"/>
        <v>0</v>
      </c>
      <c r="AW298" s="11"/>
    </row>
    <row r="299" spans="1:49" ht="15.75" customHeight="1" x14ac:dyDescent="0.2">
      <c r="A299" s="45">
        <f>SUM($AV$12:AV299)</f>
        <v>0</v>
      </c>
      <c r="B299" s="119"/>
      <c r="C299" s="52"/>
      <c r="D299" s="52"/>
      <c r="E299" s="52"/>
      <c r="F299" s="90"/>
      <c r="G299" s="89"/>
      <c r="H299" s="89"/>
      <c r="I299" s="89"/>
      <c r="J299" s="91"/>
      <c r="K299" s="92"/>
      <c r="L299" s="156">
        <f>IF(K299=Organisatie!$E$20,1,0)</f>
        <v>0</v>
      </c>
      <c r="M299" s="156">
        <f>IF(K299=Organisatie!$D$21,1,0)</f>
        <v>0</v>
      </c>
      <c r="N299" s="156">
        <f>IF(K299=Organisatie!$D$22,1,0)</f>
        <v>0</v>
      </c>
      <c r="O299" s="156">
        <f>IF(K299=Organisatie!$D$23,1,0)</f>
        <v>0</v>
      </c>
      <c r="P299" s="156">
        <f t="shared" si="91"/>
        <v>0</v>
      </c>
      <c r="Q299" s="157">
        <f t="shared" si="92"/>
        <v>0</v>
      </c>
      <c r="R299" s="152">
        <f t="shared" si="93"/>
        <v>0</v>
      </c>
      <c r="S299" s="127"/>
      <c r="T299" s="153">
        <f t="shared" si="94"/>
        <v>0</v>
      </c>
      <c r="U299" s="154">
        <f t="shared" si="95"/>
        <v>0</v>
      </c>
      <c r="V299" s="155"/>
      <c r="W299" s="50">
        <f t="shared" si="77"/>
        <v>0</v>
      </c>
      <c r="X299" s="50">
        <f t="shared" si="78"/>
        <v>0</v>
      </c>
      <c r="Y299" s="31"/>
      <c r="Z299" s="22"/>
      <c r="AA299" s="37"/>
      <c r="AB299" s="31"/>
      <c r="AC299" s="50">
        <f t="shared" si="79"/>
        <v>0</v>
      </c>
      <c r="AD299" s="50">
        <f t="shared" si="80"/>
        <v>0</v>
      </c>
      <c r="AE299" s="50">
        <f t="shared" si="81"/>
        <v>0</v>
      </c>
      <c r="AF299" s="50">
        <f t="shared" si="82"/>
        <v>0</v>
      </c>
      <c r="AG299" s="50">
        <f t="shared" si="83"/>
        <v>0</v>
      </c>
      <c r="AH299" s="50">
        <f t="shared" si="84"/>
        <v>0</v>
      </c>
      <c r="AI299" s="50">
        <f t="shared" si="85"/>
        <v>0</v>
      </c>
      <c r="AJ299" s="50">
        <f t="shared" si="86"/>
        <v>0</v>
      </c>
      <c r="AK299" s="51">
        <f t="shared" si="87"/>
        <v>0</v>
      </c>
      <c r="AL299" s="37" t="str">
        <f t="shared" si="88"/>
        <v>Er ontbreken nog enkele gegevens!</v>
      </c>
      <c r="AM299" s="11"/>
      <c r="AN299" s="98">
        <f t="shared" si="89"/>
        <v>0</v>
      </c>
      <c r="AV299" s="20">
        <f t="shared" si="90"/>
        <v>0</v>
      </c>
      <c r="AW299" s="11"/>
    </row>
    <row r="300" spans="1:49" ht="15.75" customHeight="1" x14ac:dyDescent="0.2">
      <c r="A300" s="45">
        <f>SUM($AV$12:AV300)</f>
        <v>0</v>
      </c>
      <c r="B300" s="119"/>
      <c r="C300" s="52"/>
      <c r="D300" s="52"/>
      <c r="E300" s="52"/>
      <c r="F300" s="90"/>
      <c r="G300" s="89"/>
      <c r="H300" s="89"/>
      <c r="I300" s="89"/>
      <c r="J300" s="91"/>
      <c r="K300" s="92"/>
      <c r="L300" s="156">
        <f>IF(K300=Organisatie!$E$20,1,0)</f>
        <v>0</v>
      </c>
      <c r="M300" s="156">
        <f>IF(K300=Organisatie!$D$21,1,0)</f>
        <v>0</v>
      </c>
      <c r="N300" s="156">
        <f>IF(K300=Organisatie!$D$22,1,0)</f>
        <v>0</v>
      </c>
      <c r="O300" s="156">
        <f>IF(K300=Organisatie!$D$23,1,0)</f>
        <v>0</v>
      </c>
      <c r="P300" s="156">
        <f t="shared" si="91"/>
        <v>0</v>
      </c>
      <c r="Q300" s="157">
        <f t="shared" si="92"/>
        <v>0</v>
      </c>
      <c r="R300" s="152">
        <f t="shared" si="93"/>
        <v>0</v>
      </c>
      <c r="S300" s="127"/>
      <c r="T300" s="153">
        <f t="shared" si="94"/>
        <v>0</v>
      </c>
      <c r="U300" s="154">
        <f t="shared" si="95"/>
        <v>0</v>
      </c>
      <c r="V300" s="155"/>
      <c r="W300" s="50">
        <f t="shared" si="77"/>
        <v>0</v>
      </c>
      <c r="X300" s="50">
        <f t="shared" si="78"/>
        <v>0</v>
      </c>
      <c r="Y300" s="31"/>
      <c r="Z300" s="22"/>
      <c r="AA300" s="37"/>
      <c r="AB300" s="31"/>
      <c r="AC300" s="50">
        <f t="shared" si="79"/>
        <v>0</v>
      </c>
      <c r="AD300" s="50">
        <f t="shared" si="80"/>
        <v>0</v>
      </c>
      <c r="AE300" s="50">
        <f t="shared" si="81"/>
        <v>0</v>
      </c>
      <c r="AF300" s="50">
        <f t="shared" si="82"/>
        <v>0</v>
      </c>
      <c r="AG300" s="50">
        <f t="shared" si="83"/>
        <v>0</v>
      </c>
      <c r="AH300" s="50">
        <f t="shared" si="84"/>
        <v>0</v>
      </c>
      <c r="AI300" s="50">
        <f t="shared" si="85"/>
        <v>0</v>
      </c>
      <c r="AJ300" s="50">
        <f t="shared" si="86"/>
        <v>0</v>
      </c>
      <c r="AK300" s="51">
        <f t="shared" si="87"/>
        <v>0</v>
      </c>
      <c r="AL300" s="37" t="str">
        <f t="shared" si="88"/>
        <v>Er ontbreken nog enkele gegevens!</v>
      </c>
      <c r="AM300" s="11"/>
      <c r="AN300" s="98">
        <f t="shared" si="89"/>
        <v>0</v>
      </c>
      <c r="AV300" s="20">
        <f t="shared" si="90"/>
        <v>0</v>
      </c>
      <c r="AW300" s="11"/>
    </row>
    <row r="301" spans="1:49" ht="15.75" customHeight="1" x14ac:dyDescent="0.2">
      <c r="A301" s="45">
        <f>SUM($AV$12:AV301)</f>
        <v>0</v>
      </c>
      <c r="B301" s="119"/>
      <c r="C301" s="52"/>
      <c r="D301" s="52"/>
      <c r="E301" s="52"/>
      <c r="F301" s="90"/>
      <c r="G301" s="89"/>
      <c r="H301" s="89"/>
      <c r="I301" s="89"/>
      <c r="J301" s="91"/>
      <c r="K301" s="92"/>
      <c r="L301" s="156">
        <f>IF(K301=Organisatie!$E$20,1,0)</f>
        <v>0</v>
      </c>
      <c r="M301" s="156">
        <f>IF(K301=Organisatie!$D$21,1,0)</f>
        <v>0</v>
      </c>
      <c r="N301" s="156">
        <f>IF(K301=Organisatie!$D$22,1,0)</f>
        <v>0</v>
      </c>
      <c r="O301" s="156">
        <f>IF(K301=Organisatie!$D$23,1,0)</f>
        <v>0</v>
      </c>
      <c r="P301" s="156">
        <f t="shared" si="91"/>
        <v>0</v>
      </c>
      <c r="Q301" s="157">
        <f t="shared" si="92"/>
        <v>0</v>
      </c>
      <c r="R301" s="152">
        <f t="shared" si="93"/>
        <v>0</v>
      </c>
      <c r="S301" s="127"/>
      <c r="T301" s="153">
        <f t="shared" si="94"/>
        <v>0</v>
      </c>
      <c r="U301" s="154">
        <f t="shared" si="95"/>
        <v>0</v>
      </c>
      <c r="V301" s="155"/>
      <c r="W301" s="50">
        <f t="shared" si="77"/>
        <v>0</v>
      </c>
      <c r="X301" s="50">
        <f t="shared" si="78"/>
        <v>0</v>
      </c>
      <c r="Y301" s="31"/>
      <c r="Z301" s="22"/>
      <c r="AA301" s="37"/>
      <c r="AB301" s="31"/>
      <c r="AC301" s="50">
        <f t="shared" si="79"/>
        <v>0</v>
      </c>
      <c r="AD301" s="50">
        <f t="shared" si="80"/>
        <v>0</v>
      </c>
      <c r="AE301" s="50">
        <f t="shared" si="81"/>
        <v>0</v>
      </c>
      <c r="AF301" s="50">
        <f t="shared" si="82"/>
        <v>0</v>
      </c>
      <c r="AG301" s="50">
        <f t="shared" si="83"/>
        <v>0</v>
      </c>
      <c r="AH301" s="50">
        <f t="shared" si="84"/>
        <v>0</v>
      </c>
      <c r="AI301" s="50">
        <f t="shared" si="85"/>
        <v>0</v>
      </c>
      <c r="AJ301" s="50">
        <f t="shared" si="86"/>
        <v>0</v>
      </c>
      <c r="AK301" s="51">
        <f t="shared" si="87"/>
        <v>0</v>
      </c>
      <c r="AL301" s="37" t="str">
        <f t="shared" si="88"/>
        <v>Er ontbreken nog enkele gegevens!</v>
      </c>
      <c r="AM301" s="11"/>
      <c r="AN301" s="98">
        <f t="shared" si="89"/>
        <v>0</v>
      </c>
      <c r="AV301" s="20">
        <f t="shared" si="90"/>
        <v>0</v>
      </c>
      <c r="AW301" s="11"/>
    </row>
    <row r="302" spans="1:49" ht="15.75" customHeight="1" x14ac:dyDescent="0.2">
      <c r="A302" s="45">
        <f>SUM($AV$12:AV302)</f>
        <v>0</v>
      </c>
      <c r="B302" s="119"/>
      <c r="C302" s="52"/>
      <c r="D302" s="52"/>
      <c r="E302" s="52"/>
      <c r="F302" s="90"/>
      <c r="G302" s="89"/>
      <c r="H302" s="89"/>
      <c r="I302" s="89"/>
      <c r="J302" s="91"/>
      <c r="K302" s="92"/>
      <c r="L302" s="156">
        <f>IF(K302=Organisatie!$E$20,1,0)</f>
        <v>0</v>
      </c>
      <c r="M302" s="156">
        <f>IF(K302=Organisatie!$D$21,1,0)</f>
        <v>0</v>
      </c>
      <c r="N302" s="156">
        <f>IF(K302=Organisatie!$D$22,1,0)</f>
        <v>0</v>
      </c>
      <c r="O302" s="156">
        <f>IF(K302=Organisatie!$D$23,1,0)</f>
        <v>0</v>
      </c>
      <c r="P302" s="156">
        <f t="shared" si="91"/>
        <v>0</v>
      </c>
      <c r="Q302" s="157">
        <f t="shared" si="92"/>
        <v>0</v>
      </c>
      <c r="R302" s="152">
        <f t="shared" si="93"/>
        <v>0</v>
      </c>
      <c r="S302" s="127"/>
      <c r="T302" s="153">
        <f t="shared" si="94"/>
        <v>0</v>
      </c>
      <c r="U302" s="154">
        <f t="shared" si="95"/>
        <v>0</v>
      </c>
      <c r="V302" s="155"/>
      <c r="W302" s="50">
        <f t="shared" si="77"/>
        <v>0</v>
      </c>
      <c r="X302" s="50">
        <f t="shared" si="78"/>
        <v>0</v>
      </c>
      <c r="Y302" s="31"/>
      <c r="Z302" s="22"/>
      <c r="AA302" s="37"/>
      <c r="AB302" s="31"/>
      <c r="AC302" s="50">
        <f t="shared" si="79"/>
        <v>0</v>
      </c>
      <c r="AD302" s="50">
        <f t="shared" si="80"/>
        <v>0</v>
      </c>
      <c r="AE302" s="50">
        <f t="shared" si="81"/>
        <v>0</v>
      </c>
      <c r="AF302" s="50">
        <f t="shared" si="82"/>
        <v>0</v>
      </c>
      <c r="AG302" s="50">
        <f t="shared" si="83"/>
        <v>0</v>
      </c>
      <c r="AH302" s="50">
        <f t="shared" si="84"/>
        <v>0</v>
      </c>
      <c r="AI302" s="50">
        <f t="shared" si="85"/>
        <v>0</v>
      </c>
      <c r="AJ302" s="50">
        <f t="shared" si="86"/>
        <v>0</v>
      </c>
      <c r="AK302" s="51">
        <f t="shared" si="87"/>
        <v>0</v>
      </c>
      <c r="AL302" s="37" t="str">
        <f t="shared" si="88"/>
        <v>Er ontbreken nog enkele gegevens!</v>
      </c>
      <c r="AM302" s="11"/>
      <c r="AN302" s="98">
        <f t="shared" si="89"/>
        <v>0</v>
      </c>
      <c r="AV302" s="20">
        <f t="shared" si="90"/>
        <v>0</v>
      </c>
      <c r="AW302" s="11"/>
    </row>
    <row r="303" spans="1:49" ht="15.75" customHeight="1" x14ac:dyDescent="0.2">
      <c r="A303" s="45">
        <f>SUM($AV$12:AV303)</f>
        <v>0</v>
      </c>
      <c r="B303" s="119"/>
      <c r="C303" s="52"/>
      <c r="D303" s="52"/>
      <c r="E303" s="52"/>
      <c r="F303" s="90"/>
      <c r="G303" s="89"/>
      <c r="H303" s="89"/>
      <c r="I303" s="89"/>
      <c r="J303" s="91"/>
      <c r="K303" s="92"/>
      <c r="L303" s="156">
        <f>IF(K303=Organisatie!$E$20,1,0)</f>
        <v>0</v>
      </c>
      <c r="M303" s="156">
        <f>IF(K303=Organisatie!$D$21,1,0)</f>
        <v>0</v>
      </c>
      <c r="N303" s="156">
        <f>IF(K303=Organisatie!$D$22,1,0)</f>
        <v>0</v>
      </c>
      <c r="O303" s="156">
        <f>IF(K303=Organisatie!$D$23,1,0)</f>
        <v>0</v>
      </c>
      <c r="P303" s="156">
        <f t="shared" si="91"/>
        <v>0</v>
      </c>
      <c r="Q303" s="157">
        <f t="shared" si="92"/>
        <v>0</v>
      </c>
      <c r="R303" s="152">
        <f t="shared" si="93"/>
        <v>0</v>
      </c>
      <c r="S303" s="127"/>
      <c r="T303" s="153">
        <f t="shared" si="94"/>
        <v>0</v>
      </c>
      <c r="U303" s="154">
        <f t="shared" si="95"/>
        <v>0</v>
      </c>
      <c r="V303" s="155"/>
      <c r="W303" s="50">
        <f t="shared" si="77"/>
        <v>0</v>
      </c>
      <c r="X303" s="50">
        <f t="shared" si="78"/>
        <v>0</v>
      </c>
      <c r="Y303" s="31"/>
      <c r="Z303" s="22"/>
      <c r="AA303" s="37"/>
      <c r="AB303" s="31"/>
      <c r="AC303" s="50">
        <f t="shared" si="79"/>
        <v>0</v>
      </c>
      <c r="AD303" s="50">
        <f t="shared" si="80"/>
        <v>0</v>
      </c>
      <c r="AE303" s="50">
        <f t="shared" si="81"/>
        <v>0</v>
      </c>
      <c r="AF303" s="50">
        <f t="shared" si="82"/>
        <v>0</v>
      </c>
      <c r="AG303" s="50">
        <f t="shared" si="83"/>
        <v>0</v>
      </c>
      <c r="AH303" s="50">
        <f t="shared" si="84"/>
        <v>0</v>
      </c>
      <c r="AI303" s="50">
        <f t="shared" si="85"/>
        <v>0</v>
      </c>
      <c r="AJ303" s="50">
        <f t="shared" si="86"/>
        <v>0</v>
      </c>
      <c r="AK303" s="51">
        <f t="shared" si="87"/>
        <v>0</v>
      </c>
      <c r="AL303" s="37" t="str">
        <f t="shared" si="88"/>
        <v>Er ontbreken nog enkele gegevens!</v>
      </c>
      <c r="AM303" s="11"/>
      <c r="AN303" s="98">
        <f t="shared" si="89"/>
        <v>0</v>
      </c>
      <c r="AV303" s="20">
        <f t="shared" si="90"/>
        <v>0</v>
      </c>
      <c r="AW303" s="11"/>
    </row>
    <row r="304" spans="1:49" ht="15.75" customHeight="1" x14ac:dyDescent="0.2">
      <c r="A304" s="45">
        <f>SUM($AV$12:AV304)</f>
        <v>0</v>
      </c>
      <c r="B304" s="119"/>
      <c r="C304" s="52"/>
      <c r="D304" s="52"/>
      <c r="E304" s="52"/>
      <c r="F304" s="90"/>
      <c r="G304" s="89"/>
      <c r="H304" s="89"/>
      <c r="I304" s="89"/>
      <c r="J304" s="91"/>
      <c r="K304" s="92"/>
      <c r="L304" s="156">
        <f>IF(K304=Organisatie!$E$20,1,0)</f>
        <v>0</v>
      </c>
      <c r="M304" s="156">
        <f>IF(K304=Organisatie!$D$21,1,0)</f>
        <v>0</v>
      </c>
      <c r="N304" s="156">
        <f>IF(K304=Organisatie!$D$22,1,0)</f>
        <v>0</v>
      </c>
      <c r="O304" s="156">
        <f>IF(K304=Organisatie!$D$23,1,0)</f>
        <v>0</v>
      </c>
      <c r="P304" s="156">
        <f t="shared" si="91"/>
        <v>0</v>
      </c>
      <c r="Q304" s="157">
        <f t="shared" si="92"/>
        <v>0</v>
      </c>
      <c r="R304" s="152">
        <f t="shared" si="93"/>
        <v>0</v>
      </c>
      <c r="S304" s="127"/>
      <c r="T304" s="153">
        <f t="shared" si="94"/>
        <v>0</v>
      </c>
      <c r="U304" s="154">
        <f t="shared" si="95"/>
        <v>0</v>
      </c>
      <c r="V304" s="155"/>
      <c r="W304" s="50">
        <f t="shared" si="77"/>
        <v>0</v>
      </c>
      <c r="X304" s="50">
        <f t="shared" si="78"/>
        <v>0</v>
      </c>
      <c r="Y304" s="31"/>
      <c r="Z304" s="22"/>
      <c r="AA304" s="37"/>
      <c r="AB304" s="31"/>
      <c r="AC304" s="50">
        <f t="shared" si="79"/>
        <v>0</v>
      </c>
      <c r="AD304" s="50">
        <f t="shared" si="80"/>
        <v>0</v>
      </c>
      <c r="AE304" s="50">
        <f t="shared" si="81"/>
        <v>0</v>
      </c>
      <c r="AF304" s="50">
        <f t="shared" si="82"/>
        <v>0</v>
      </c>
      <c r="AG304" s="50">
        <f t="shared" si="83"/>
        <v>0</v>
      </c>
      <c r="AH304" s="50">
        <f t="shared" si="84"/>
        <v>0</v>
      </c>
      <c r="AI304" s="50">
        <f t="shared" si="85"/>
        <v>0</v>
      </c>
      <c r="AJ304" s="50">
        <f t="shared" si="86"/>
        <v>0</v>
      </c>
      <c r="AK304" s="51">
        <f t="shared" si="87"/>
        <v>0</v>
      </c>
      <c r="AL304" s="37" t="str">
        <f t="shared" si="88"/>
        <v>Er ontbreken nog enkele gegevens!</v>
      </c>
      <c r="AM304" s="11"/>
      <c r="AN304" s="98">
        <f t="shared" si="89"/>
        <v>0</v>
      </c>
      <c r="AV304" s="20">
        <f t="shared" si="90"/>
        <v>0</v>
      </c>
      <c r="AW304" s="11"/>
    </row>
    <row r="305" spans="1:49" ht="15.75" customHeight="1" x14ac:dyDescent="0.2">
      <c r="A305" s="45">
        <f>SUM($AV$12:AV305)</f>
        <v>0</v>
      </c>
      <c r="B305" s="119"/>
      <c r="C305" s="52"/>
      <c r="D305" s="52"/>
      <c r="E305" s="52"/>
      <c r="F305" s="90"/>
      <c r="G305" s="89"/>
      <c r="H305" s="89"/>
      <c r="I305" s="89"/>
      <c r="J305" s="91"/>
      <c r="K305" s="92"/>
      <c r="L305" s="156">
        <f>IF(K305=Organisatie!$E$20,1,0)</f>
        <v>0</v>
      </c>
      <c r="M305" s="156">
        <f>IF(K305=Organisatie!$D$21,1,0)</f>
        <v>0</v>
      </c>
      <c r="N305" s="156">
        <f>IF(K305=Organisatie!$D$22,1,0)</f>
        <v>0</v>
      </c>
      <c r="O305" s="156">
        <f>IF(K305=Organisatie!$D$23,1,0)</f>
        <v>0</v>
      </c>
      <c r="P305" s="156">
        <f t="shared" si="91"/>
        <v>0</v>
      </c>
      <c r="Q305" s="157">
        <f t="shared" si="92"/>
        <v>0</v>
      </c>
      <c r="R305" s="152">
        <f t="shared" si="93"/>
        <v>0</v>
      </c>
      <c r="S305" s="127"/>
      <c r="T305" s="153">
        <f t="shared" si="94"/>
        <v>0</v>
      </c>
      <c r="U305" s="154">
        <f t="shared" si="95"/>
        <v>0</v>
      </c>
      <c r="V305" s="155"/>
      <c r="W305" s="50">
        <f t="shared" si="77"/>
        <v>0</v>
      </c>
      <c r="X305" s="50">
        <f t="shared" si="78"/>
        <v>0</v>
      </c>
      <c r="Y305" s="31"/>
      <c r="Z305" s="22"/>
      <c r="AA305" s="37"/>
      <c r="AB305" s="31"/>
      <c r="AC305" s="50">
        <f t="shared" si="79"/>
        <v>0</v>
      </c>
      <c r="AD305" s="50">
        <f t="shared" si="80"/>
        <v>0</v>
      </c>
      <c r="AE305" s="50">
        <f t="shared" si="81"/>
        <v>0</v>
      </c>
      <c r="AF305" s="50">
        <f t="shared" si="82"/>
        <v>0</v>
      </c>
      <c r="AG305" s="50">
        <f t="shared" si="83"/>
        <v>0</v>
      </c>
      <c r="AH305" s="50">
        <f t="shared" si="84"/>
        <v>0</v>
      </c>
      <c r="AI305" s="50">
        <f t="shared" si="85"/>
        <v>0</v>
      </c>
      <c r="AJ305" s="50">
        <f t="shared" si="86"/>
        <v>0</v>
      </c>
      <c r="AK305" s="51">
        <f t="shared" si="87"/>
        <v>0</v>
      </c>
      <c r="AL305" s="37" t="str">
        <f t="shared" si="88"/>
        <v>Er ontbreken nog enkele gegevens!</v>
      </c>
      <c r="AM305" s="11"/>
      <c r="AN305" s="98">
        <f t="shared" si="89"/>
        <v>0</v>
      </c>
      <c r="AV305" s="20">
        <f t="shared" si="90"/>
        <v>0</v>
      </c>
      <c r="AW305" s="11"/>
    </row>
    <row r="306" spans="1:49" ht="15.75" customHeight="1" x14ac:dyDescent="0.2">
      <c r="A306" s="45">
        <f>SUM($AV$12:AV306)</f>
        <v>0</v>
      </c>
      <c r="B306" s="119"/>
      <c r="C306" s="52"/>
      <c r="D306" s="52"/>
      <c r="E306" s="52"/>
      <c r="F306" s="90"/>
      <c r="G306" s="89"/>
      <c r="H306" s="89"/>
      <c r="I306" s="89"/>
      <c r="J306" s="91"/>
      <c r="K306" s="92"/>
      <c r="L306" s="156">
        <f>IF(K306=Organisatie!$E$20,1,0)</f>
        <v>0</v>
      </c>
      <c r="M306" s="156">
        <f>IF(K306=Organisatie!$D$21,1,0)</f>
        <v>0</v>
      </c>
      <c r="N306" s="156">
        <f>IF(K306=Organisatie!$D$22,1,0)</f>
        <v>0</v>
      </c>
      <c r="O306" s="156">
        <f>IF(K306=Organisatie!$D$23,1,0)</f>
        <v>0</v>
      </c>
      <c r="P306" s="156">
        <f t="shared" si="91"/>
        <v>0</v>
      </c>
      <c r="Q306" s="157">
        <f t="shared" si="92"/>
        <v>0</v>
      </c>
      <c r="R306" s="152">
        <f t="shared" si="93"/>
        <v>0</v>
      </c>
      <c r="S306" s="127"/>
      <c r="T306" s="153">
        <f t="shared" si="94"/>
        <v>0</v>
      </c>
      <c r="U306" s="154">
        <f t="shared" si="95"/>
        <v>0</v>
      </c>
      <c r="V306" s="155"/>
      <c r="W306" s="50">
        <f t="shared" si="77"/>
        <v>0</v>
      </c>
      <c r="X306" s="50">
        <f t="shared" si="78"/>
        <v>0</v>
      </c>
      <c r="Y306" s="31"/>
      <c r="Z306" s="22"/>
      <c r="AA306" s="37"/>
      <c r="AB306" s="31"/>
      <c r="AC306" s="50">
        <f t="shared" si="79"/>
        <v>0</v>
      </c>
      <c r="AD306" s="50">
        <f t="shared" si="80"/>
        <v>0</v>
      </c>
      <c r="AE306" s="50">
        <f t="shared" si="81"/>
        <v>0</v>
      </c>
      <c r="AF306" s="50">
        <f t="shared" si="82"/>
        <v>0</v>
      </c>
      <c r="AG306" s="50">
        <f t="shared" si="83"/>
        <v>0</v>
      </c>
      <c r="AH306" s="50">
        <f t="shared" si="84"/>
        <v>0</v>
      </c>
      <c r="AI306" s="50">
        <f t="shared" si="85"/>
        <v>0</v>
      </c>
      <c r="AJ306" s="50">
        <f t="shared" si="86"/>
        <v>0</v>
      </c>
      <c r="AK306" s="51">
        <f t="shared" si="87"/>
        <v>0</v>
      </c>
      <c r="AL306" s="37" t="str">
        <f t="shared" si="88"/>
        <v>Er ontbreken nog enkele gegevens!</v>
      </c>
      <c r="AM306" s="11"/>
      <c r="AN306" s="98">
        <f t="shared" si="89"/>
        <v>0</v>
      </c>
      <c r="AV306" s="20">
        <f t="shared" si="90"/>
        <v>0</v>
      </c>
      <c r="AW306" s="11"/>
    </row>
    <row r="307" spans="1:49" ht="15.75" customHeight="1" x14ac:dyDescent="0.2">
      <c r="A307" s="45">
        <f>SUM($AV$12:AV307)</f>
        <v>0</v>
      </c>
      <c r="B307" s="119"/>
      <c r="C307" s="52"/>
      <c r="D307" s="52"/>
      <c r="E307" s="52"/>
      <c r="F307" s="90"/>
      <c r="G307" s="89"/>
      <c r="H307" s="89"/>
      <c r="I307" s="89"/>
      <c r="J307" s="91"/>
      <c r="K307" s="92"/>
      <c r="L307" s="156">
        <f>IF(K307=Organisatie!$E$20,1,0)</f>
        <v>0</v>
      </c>
      <c r="M307" s="156">
        <f>IF(K307=Organisatie!$D$21,1,0)</f>
        <v>0</v>
      </c>
      <c r="N307" s="156">
        <f>IF(K307=Organisatie!$D$22,1,0)</f>
        <v>0</v>
      </c>
      <c r="O307" s="156">
        <f>IF(K307=Organisatie!$D$23,1,0)</f>
        <v>0</v>
      </c>
      <c r="P307" s="156">
        <f t="shared" si="91"/>
        <v>0</v>
      </c>
      <c r="Q307" s="157">
        <f t="shared" si="92"/>
        <v>0</v>
      </c>
      <c r="R307" s="152">
        <f t="shared" si="93"/>
        <v>0</v>
      </c>
      <c r="S307" s="127"/>
      <c r="T307" s="153">
        <f t="shared" si="94"/>
        <v>0</v>
      </c>
      <c r="U307" s="154">
        <f t="shared" si="95"/>
        <v>0</v>
      </c>
      <c r="V307" s="155"/>
      <c r="W307" s="50">
        <f t="shared" si="77"/>
        <v>0</v>
      </c>
      <c r="X307" s="50">
        <f t="shared" si="78"/>
        <v>0</v>
      </c>
      <c r="Y307" s="31"/>
      <c r="Z307" s="22"/>
      <c r="AA307" s="37"/>
      <c r="AB307" s="31"/>
      <c r="AC307" s="50">
        <f t="shared" si="79"/>
        <v>0</v>
      </c>
      <c r="AD307" s="50">
        <f t="shared" si="80"/>
        <v>0</v>
      </c>
      <c r="AE307" s="50">
        <f t="shared" si="81"/>
        <v>0</v>
      </c>
      <c r="AF307" s="50">
        <f t="shared" si="82"/>
        <v>0</v>
      </c>
      <c r="AG307" s="50">
        <f t="shared" si="83"/>
        <v>0</v>
      </c>
      <c r="AH307" s="50">
        <f t="shared" si="84"/>
        <v>0</v>
      </c>
      <c r="AI307" s="50">
        <f t="shared" si="85"/>
        <v>0</v>
      </c>
      <c r="AJ307" s="50">
        <f t="shared" si="86"/>
        <v>0</v>
      </c>
      <c r="AK307" s="51">
        <f t="shared" si="87"/>
        <v>0</v>
      </c>
      <c r="AL307" s="37" t="str">
        <f t="shared" si="88"/>
        <v>Er ontbreken nog enkele gegevens!</v>
      </c>
      <c r="AM307" s="11"/>
      <c r="AN307" s="98">
        <f t="shared" si="89"/>
        <v>0</v>
      </c>
      <c r="AV307" s="20">
        <f t="shared" si="90"/>
        <v>0</v>
      </c>
      <c r="AW307" s="11"/>
    </row>
    <row r="308" spans="1:49" ht="15.75" customHeight="1" x14ac:dyDescent="0.2">
      <c r="A308" s="45">
        <f>SUM($AV$12:AV308)</f>
        <v>0</v>
      </c>
      <c r="B308" s="119"/>
      <c r="C308" s="52"/>
      <c r="D308" s="52"/>
      <c r="E308" s="52"/>
      <c r="F308" s="90"/>
      <c r="G308" s="89"/>
      <c r="H308" s="89"/>
      <c r="I308" s="89"/>
      <c r="J308" s="91"/>
      <c r="K308" s="92"/>
      <c r="L308" s="156">
        <f>IF(K308=Organisatie!$E$20,1,0)</f>
        <v>0</v>
      </c>
      <c r="M308" s="156">
        <f>IF(K308=Organisatie!$D$21,1,0)</f>
        <v>0</v>
      </c>
      <c r="N308" s="156">
        <f>IF(K308=Organisatie!$D$22,1,0)</f>
        <v>0</v>
      </c>
      <c r="O308" s="156">
        <f>IF(K308=Organisatie!$D$23,1,0)</f>
        <v>0</v>
      </c>
      <c r="P308" s="156">
        <f t="shared" si="91"/>
        <v>0</v>
      </c>
      <c r="Q308" s="157">
        <f t="shared" si="92"/>
        <v>0</v>
      </c>
      <c r="R308" s="152">
        <f t="shared" si="93"/>
        <v>0</v>
      </c>
      <c r="S308" s="127"/>
      <c r="T308" s="153">
        <f t="shared" si="94"/>
        <v>0</v>
      </c>
      <c r="U308" s="154">
        <f t="shared" si="95"/>
        <v>0</v>
      </c>
      <c r="V308" s="155"/>
      <c r="W308" s="50">
        <f t="shared" si="77"/>
        <v>0</v>
      </c>
      <c r="X308" s="50">
        <f t="shared" si="78"/>
        <v>0</v>
      </c>
      <c r="Y308" s="31"/>
      <c r="Z308" s="22"/>
      <c r="AA308" s="37"/>
      <c r="AB308" s="31"/>
      <c r="AC308" s="50">
        <f t="shared" si="79"/>
        <v>0</v>
      </c>
      <c r="AD308" s="50">
        <f t="shared" si="80"/>
        <v>0</v>
      </c>
      <c r="AE308" s="50">
        <f t="shared" si="81"/>
        <v>0</v>
      </c>
      <c r="AF308" s="50">
        <f t="shared" si="82"/>
        <v>0</v>
      </c>
      <c r="AG308" s="50">
        <f t="shared" si="83"/>
        <v>0</v>
      </c>
      <c r="AH308" s="50">
        <f t="shared" si="84"/>
        <v>0</v>
      </c>
      <c r="AI308" s="50">
        <f t="shared" si="85"/>
        <v>0</v>
      </c>
      <c r="AJ308" s="50">
        <f t="shared" si="86"/>
        <v>0</v>
      </c>
      <c r="AK308" s="51">
        <f t="shared" si="87"/>
        <v>0</v>
      </c>
      <c r="AL308" s="37" t="str">
        <f t="shared" si="88"/>
        <v>Er ontbreken nog enkele gegevens!</v>
      </c>
      <c r="AM308" s="11"/>
      <c r="AN308" s="98">
        <f t="shared" si="89"/>
        <v>0</v>
      </c>
      <c r="AV308" s="20">
        <f t="shared" si="90"/>
        <v>0</v>
      </c>
      <c r="AW308" s="11"/>
    </row>
    <row r="309" spans="1:49" ht="15.75" customHeight="1" x14ac:dyDescent="0.2">
      <c r="A309" s="45">
        <f>SUM($AV$12:AV309)</f>
        <v>0</v>
      </c>
      <c r="B309" s="119"/>
      <c r="C309" s="52"/>
      <c r="D309" s="52"/>
      <c r="E309" s="52"/>
      <c r="F309" s="90"/>
      <c r="G309" s="89"/>
      <c r="H309" s="89"/>
      <c r="I309" s="89"/>
      <c r="J309" s="91"/>
      <c r="K309" s="92"/>
      <c r="L309" s="156">
        <f>IF(K309=Organisatie!$E$20,1,0)</f>
        <v>0</v>
      </c>
      <c r="M309" s="156">
        <f>IF(K309=Organisatie!$D$21,1,0)</f>
        <v>0</v>
      </c>
      <c r="N309" s="156">
        <f>IF(K309=Organisatie!$D$22,1,0)</f>
        <v>0</v>
      </c>
      <c r="O309" s="156">
        <f>IF(K309=Organisatie!$D$23,1,0)</f>
        <v>0</v>
      </c>
      <c r="P309" s="156">
        <f t="shared" si="91"/>
        <v>0</v>
      </c>
      <c r="Q309" s="157">
        <f t="shared" si="92"/>
        <v>0</v>
      </c>
      <c r="R309" s="152">
        <f t="shared" si="93"/>
        <v>0</v>
      </c>
      <c r="S309" s="127"/>
      <c r="T309" s="153">
        <f t="shared" si="94"/>
        <v>0</v>
      </c>
      <c r="U309" s="154">
        <f t="shared" si="95"/>
        <v>0</v>
      </c>
      <c r="V309" s="155"/>
      <c r="W309" s="50">
        <f t="shared" si="77"/>
        <v>0</v>
      </c>
      <c r="X309" s="50">
        <f t="shared" si="78"/>
        <v>0</v>
      </c>
      <c r="Y309" s="31"/>
      <c r="Z309" s="22"/>
      <c r="AA309" s="37"/>
      <c r="AB309" s="31"/>
      <c r="AC309" s="50">
        <f t="shared" si="79"/>
        <v>0</v>
      </c>
      <c r="AD309" s="50">
        <f t="shared" si="80"/>
        <v>0</v>
      </c>
      <c r="AE309" s="50">
        <f t="shared" si="81"/>
        <v>0</v>
      </c>
      <c r="AF309" s="50">
        <f t="shared" si="82"/>
        <v>0</v>
      </c>
      <c r="AG309" s="50">
        <f t="shared" si="83"/>
        <v>0</v>
      </c>
      <c r="AH309" s="50">
        <f t="shared" si="84"/>
        <v>0</v>
      </c>
      <c r="AI309" s="50">
        <f t="shared" si="85"/>
        <v>0</v>
      </c>
      <c r="AJ309" s="50">
        <f t="shared" si="86"/>
        <v>0</v>
      </c>
      <c r="AK309" s="51">
        <f t="shared" si="87"/>
        <v>0</v>
      </c>
      <c r="AL309" s="37" t="str">
        <f t="shared" si="88"/>
        <v>Er ontbreken nog enkele gegevens!</v>
      </c>
      <c r="AM309" s="11"/>
      <c r="AN309" s="98">
        <f t="shared" si="89"/>
        <v>0</v>
      </c>
      <c r="AV309" s="20">
        <f t="shared" si="90"/>
        <v>0</v>
      </c>
      <c r="AW309" s="11"/>
    </row>
    <row r="310" spans="1:49" ht="15.75" customHeight="1" x14ac:dyDescent="0.2">
      <c r="A310" s="45">
        <f>SUM($AV$12:AV310)</f>
        <v>0</v>
      </c>
      <c r="B310" s="120"/>
      <c r="C310" s="89"/>
      <c r="D310" s="89"/>
      <c r="E310" s="89"/>
      <c r="F310" s="90"/>
      <c r="G310" s="89"/>
      <c r="H310" s="89"/>
      <c r="I310" s="89"/>
      <c r="J310" s="91"/>
      <c r="K310" s="92"/>
      <c r="L310" s="156">
        <f>IF(K310=Organisatie!$E$20,1,0)</f>
        <v>0</v>
      </c>
      <c r="M310" s="156">
        <f>IF(K310=Organisatie!$D$21,1,0)</f>
        <v>0</v>
      </c>
      <c r="N310" s="156">
        <f>IF(K310=Organisatie!$D$22,1,0)</f>
        <v>0</v>
      </c>
      <c r="O310" s="156">
        <f>IF(K310=Organisatie!$D$23,1,0)</f>
        <v>0</v>
      </c>
      <c r="P310" s="156">
        <f t="shared" si="91"/>
        <v>0</v>
      </c>
      <c r="Q310" s="157">
        <f t="shared" si="92"/>
        <v>0</v>
      </c>
      <c r="R310" s="152">
        <f t="shared" si="93"/>
        <v>0</v>
      </c>
      <c r="S310" s="127"/>
      <c r="T310" s="153">
        <f t="shared" si="94"/>
        <v>0</v>
      </c>
      <c r="U310" s="154">
        <f t="shared" si="95"/>
        <v>0</v>
      </c>
      <c r="V310" s="155"/>
      <c r="W310" s="50">
        <f t="shared" si="77"/>
        <v>0</v>
      </c>
      <c r="X310" s="50">
        <f t="shared" si="78"/>
        <v>0</v>
      </c>
      <c r="Y310" s="31"/>
      <c r="Z310" s="22"/>
      <c r="AA310" s="37"/>
      <c r="AB310" s="31"/>
      <c r="AC310" s="50">
        <f t="shared" si="79"/>
        <v>0</v>
      </c>
      <c r="AD310" s="50">
        <f t="shared" si="80"/>
        <v>0</v>
      </c>
      <c r="AE310" s="50">
        <f t="shared" si="81"/>
        <v>0</v>
      </c>
      <c r="AF310" s="50">
        <f t="shared" si="82"/>
        <v>0</v>
      </c>
      <c r="AG310" s="50">
        <f t="shared" si="83"/>
        <v>0</v>
      </c>
      <c r="AH310" s="50">
        <f t="shared" si="84"/>
        <v>0</v>
      </c>
      <c r="AI310" s="50">
        <f t="shared" si="85"/>
        <v>0</v>
      </c>
      <c r="AJ310" s="50">
        <f t="shared" si="86"/>
        <v>0</v>
      </c>
      <c r="AK310" s="51">
        <f t="shared" si="87"/>
        <v>0</v>
      </c>
      <c r="AL310" s="37" t="str">
        <f t="shared" si="88"/>
        <v>Er ontbreken nog enkele gegevens!</v>
      </c>
      <c r="AM310" s="11"/>
      <c r="AN310" s="98">
        <f t="shared" si="89"/>
        <v>0</v>
      </c>
      <c r="AV310" s="20">
        <f t="shared" si="90"/>
        <v>0</v>
      </c>
      <c r="AW310" s="11"/>
    </row>
    <row r="311" spans="1:49" ht="15.75" customHeight="1" x14ac:dyDescent="0.2">
      <c r="A311" s="45">
        <f>SUM($AV$12:AV311)</f>
        <v>0</v>
      </c>
      <c r="B311" s="120"/>
      <c r="C311" s="89"/>
      <c r="D311" s="89"/>
      <c r="E311" s="89"/>
      <c r="F311" s="90"/>
      <c r="G311" s="89"/>
      <c r="H311" s="89"/>
      <c r="I311" s="89"/>
      <c r="J311" s="91"/>
      <c r="K311" s="92"/>
      <c r="L311" s="156">
        <f>IF(K311=Organisatie!$E$20,1,0)</f>
        <v>0</v>
      </c>
      <c r="M311" s="156">
        <f>IF(K311=Organisatie!$D$21,1,0)</f>
        <v>0</v>
      </c>
      <c r="N311" s="156">
        <f>IF(K311=Organisatie!$D$22,1,0)</f>
        <v>0</v>
      </c>
      <c r="O311" s="156">
        <f>IF(K311=Organisatie!$D$23,1,0)</f>
        <v>0</v>
      </c>
      <c r="P311" s="156">
        <f t="shared" si="91"/>
        <v>0</v>
      </c>
      <c r="Q311" s="157">
        <f t="shared" si="92"/>
        <v>0</v>
      </c>
      <c r="R311" s="152">
        <f t="shared" si="93"/>
        <v>0</v>
      </c>
      <c r="S311" s="127"/>
      <c r="T311" s="153">
        <f t="shared" si="94"/>
        <v>0</v>
      </c>
      <c r="U311" s="154">
        <f t="shared" si="95"/>
        <v>0</v>
      </c>
      <c r="V311" s="155"/>
      <c r="W311" s="50">
        <f t="shared" si="77"/>
        <v>0</v>
      </c>
      <c r="X311" s="50">
        <f t="shared" si="78"/>
        <v>0</v>
      </c>
      <c r="Y311" s="31"/>
      <c r="Z311" s="22"/>
      <c r="AA311" s="37"/>
      <c r="AB311" s="31"/>
      <c r="AC311" s="50">
        <f t="shared" si="79"/>
        <v>0</v>
      </c>
      <c r="AD311" s="50">
        <f t="shared" si="80"/>
        <v>0</v>
      </c>
      <c r="AE311" s="50">
        <f t="shared" si="81"/>
        <v>0</v>
      </c>
      <c r="AF311" s="50">
        <f t="shared" si="82"/>
        <v>0</v>
      </c>
      <c r="AG311" s="50">
        <f t="shared" si="83"/>
        <v>0</v>
      </c>
      <c r="AH311" s="50">
        <f t="shared" si="84"/>
        <v>0</v>
      </c>
      <c r="AI311" s="50">
        <f t="shared" si="85"/>
        <v>0</v>
      </c>
      <c r="AJ311" s="50">
        <f t="shared" si="86"/>
        <v>0</v>
      </c>
      <c r="AK311" s="51">
        <f t="shared" si="87"/>
        <v>0</v>
      </c>
      <c r="AL311" s="37" t="str">
        <f t="shared" si="88"/>
        <v>Er ontbreken nog enkele gegevens!</v>
      </c>
      <c r="AM311" s="11"/>
      <c r="AN311" s="98">
        <f t="shared" si="89"/>
        <v>0</v>
      </c>
      <c r="AV311" s="20">
        <f t="shared" si="90"/>
        <v>0</v>
      </c>
      <c r="AW311" s="11"/>
    </row>
    <row r="312" spans="1:49" ht="15.75" customHeight="1" thickBot="1" x14ac:dyDescent="0.25">
      <c r="A312" s="138">
        <f>SUM($AV$12:AV312)</f>
        <v>0</v>
      </c>
      <c r="B312" s="121"/>
      <c r="C312" s="93"/>
      <c r="D312" s="93"/>
      <c r="E312" s="93"/>
      <c r="F312" s="94"/>
      <c r="G312" s="93"/>
      <c r="H312" s="93"/>
      <c r="I312" s="93"/>
      <c r="J312" s="95"/>
      <c r="K312" s="96"/>
      <c r="L312" s="158">
        <f>IF(K312=Organisatie!$E$20,1,0)</f>
        <v>0</v>
      </c>
      <c r="M312" s="158">
        <f>IF(K312=Organisatie!$D$21,1,0)</f>
        <v>0</v>
      </c>
      <c r="N312" s="158">
        <f>IF(K312=Organisatie!$D$22,1,0)</f>
        <v>0</v>
      </c>
      <c r="O312" s="158">
        <f>IF(K312=Organisatie!$D$23,1,0)</f>
        <v>0</v>
      </c>
      <c r="P312" s="158">
        <f t="shared" si="91"/>
        <v>0</v>
      </c>
      <c r="Q312" s="159">
        <f t="shared" si="92"/>
        <v>0</v>
      </c>
      <c r="R312" s="160">
        <f>SUM(T312+U312)</f>
        <v>0</v>
      </c>
      <c r="S312" s="128"/>
      <c r="T312" s="161">
        <f>IF(B312="V",$Y$1,$Y$2)</f>
        <v>0</v>
      </c>
      <c r="U312" s="162">
        <f>IF(S312&gt;1000,1,0*IF(P312=1,1,0))</f>
        <v>0</v>
      </c>
      <c r="V312" s="155"/>
      <c r="W312" s="50">
        <f t="shared" si="77"/>
        <v>0</v>
      </c>
      <c r="X312" s="50">
        <f t="shared" si="78"/>
        <v>0</v>
      </c>
      <c r="Y312" s="31"/>
      <c r="Z312" s="22"/>
      <c r="AA312" s="37"/>
      <c r="AB312" s="31"/>
      <c r="AC312" s="50">
        <f t="shared" si="79"/>
        <v>0</v>
      </c>
      <c r="AD312" s="50">
        <f t="shared" si="80"/>
        <v>0</v>
      </c>
      <c r="AE312" s="50">
        <f t="shared" si="81"/>
        <v>0</v>
      </c>
      <c r="AF312" s="50">
        <f t="shared" si="82"/>
        <v>0</v>
      </c>
      <c r="AG312" s="50">
        <f t="shared" si="83"/>
        <v>0</v>
      </c>
      <c r="AH312" s="50">
        <f t="shared" si="84"/>
        <v>0</v>
      </c>
      <c r="AI312" s="50">
        <f t="shared" si="85"/>
        <v>0</v>
      </c>
      <c r="AJ312" s="50">
        <f t="shared" si="86"/>
        <v>0</v>
      </c>
      <c r="AK312" s="51">
        <f t="shared" si="87"/>
        <v>0</v>
      </c>
      <c r="AL312" s="37" t="str">
        <f t="shared" si="88"/>
        <v>Er ontbreken nog enkele gegevens!</v>
      </c>
      <c r="AM312" s="11"/>
      <c r="AN312" s="98">
        <f t="shared" si="89"/>
        <v>0</v>
      </c>
      <c r="AV312" s="20">
        <f t="shared" si="90"/>
        <v>0</v>
      </c>
      <c r="AW312" s="11"/>
    </row>
    <row r="313" spans="1:49" s="18" customFormat="1" ht="11.25" customHeight="1" thickTop="1" x14ac:dyDescent="0.2">
      <c r="E313" s="20">
        <f>COUNTA(E12:E312)</f>
        <v>0</v>
      </c>
      <c r="F313" s="20"/>
      <c r="Q313" s="20">
        <f>SUM(M12:M312)</f>
        <v>0</v>
      </c>
      <c r="R313" s="122">
        <f>SUM(R12:R312)</f>
        <v>0</v>
      </c>
      <c r="S313" s="24"/>
      <c r="T313" s="29">
        <f>SUM(T12:T312)</f>
        <v>0</v>
      </c>
      <c r="U313" s="29">
        <f>SUM(U12:U312)</f>
        <v>0</v>
      </c>
      <c r="W313" s="132">
        <f>SUM(W12:W312)</f>
        <v>0</v>
      </c>
      <c r="X313" s="132">
        <f>SUM(X12:X312)</f>
        <v>0</v>
      </c>
      <c r="Y313" s="123"/>
      <c r="Z313" s="124"/>
      <c r="AA313" s="125"/>
      <c r="AB313" s="123"/>
      <c r="AC313" s="123"/>
      <c r="AD313" s="123"/>
      <c r="AE313" s="123"/>
      <c r="AF313" s="123"/>
      <c r="AG313" s="123"/>
      <c r="AH313" s="123"/>
      <c r="AI313" s="123"/>
      <c r="AJ313" s="123"/>
      <c r="AL313" s="17"/>
      <c r="AN313" s="98">
        <f t="shared" si="89"/>
        <v>1</v>
      </c>
      <c r="AV313" s="20"/>
    </row>
    <row r="314" spans="1:49" ht="11.25" customHeight="1" x14ac:dyDescent="0.25">
      <c r="R314" s="9"/>
      <c r="W314" s="58" t="s">
        <v>94</v>
      </c>
      <c r="X314" s="59" t="s">
        <v>95</v>
      </c>
      <c r="Z314" s="14"/>
      <c r="AA314" s="28"/>
      <c r="AI314" s="23"/>
      <c r="AJ314" s="23"/>
      <c r="AK314" s="9"/>
      <c r="AN314" s="98">
        <f t="shared" si="89"/>
        <v>0</v>
      </c>
    </row>
    <row r="315" spans="1:49" ht="11.25" customHeight="1" x14ac:dyDescent="0.25">
      <c r="R315" s="9"/>
      <c r="W315" s="23"/>
      <c r="Z315" s="14"/>
      <c r="AA315" s="28"/>
      <c r="AI315" s="23"/>
      <c r="AJ315" s="23"/>
      <c r="AK315" s="9"/>
      <c r="AN315" s="98">
        <f t="shared" si="89"/>
        <v>0</v>
      </c>
    </row>
    <row r="316" spans="1:49" ht="11.25" customHeight="1" x14ac:dyDescent="0.25">
      <c r="I316" s="13" t="s">
        <v>138</v>
      </c>
      <c r="J316" s="64">
        <f>COUNTA(E12:E312)</f>
        <v>0</v>
      </c>
      <c r="R316" s="9"/>
      <c r="W316" s="58">
        <f>SUM(W313:X313)</f>
        <v>0</v>
      </c>
      <c r="X316" s="23" t="s">
        <v>96</v>
      </c>
      <c r="Z316" s="14"/>
      <c r="AA316" s="28"/>
      <c r="AI316" s="23"/>
      <c r="AJ316" s="23"/>
      <c r="AK316" s="9"/>
      <c r="AN316" s="98">
        <f t="shared" si="89"/>
        <v>0</v>
      </c>
    </row>
    <row r="317" spans="1:49" ht="11.25" customHeight="1" x14ac:dyDescent="0.25">
      <c r="R317" s="9"/>
      <c r="W317" s="23"/>
      <c r="Z317" s="14"/>
      <c r="AA317" s="28"/>
      <c r="AI317" s="23"/>
      <c r="AJ317" s="23"/>
      <c r="AK317" s="9"/>
      <c r="AN317" s="98">
        <f t="shared" si="89"/>
        <v>0</v>
      </c>
    </row>
    <row r="318" spans="1:49" ht="11.25" customHeight="1" x14ac:dyDescent="0.25">
      <c r="R318" s="9"/>
      <c r="W318" s="23"/>
      <c r="Z318" s="14"/>
      <c r="AA318" s="28"/>
      <c r="AI318" s="23"/>
      <c r="AJ318" s="23"/>
      <c r="AK318" s="9"/>
      <c r="AN318" s="98">
        <f t="shared" si="89"/>
        <v>0</v>
      </c>
    </row>
    <row r="319" spans="1:49" ht="12" x14ac:dyDescent="0.25">
      <c r="R319" s="9"/>
      <c r="AA319" s="9"/>
      <c r="AB319" s="9"/>
      <c r="AI319" s="23"/>
      <c r="AJ319" s="23"/>
      <c r="AK319" s="23"/>
      <c r="AM319" s="13"/>
      <c r="AN319" s="98">
        <f t="shared" si="89"/>
        <v>0</v>
      </c>
    </row>
    <row r="320" spans="1:49" ht="12" x14ac:dyDescent="0.25">
      <c r="R320" s="9"/>
      <c r="AA320" s="9"/>
      <c r="AB320" s="9"/>
      <c r="AI320" s="23"/>
      <c r="AJ320" s="23"/>
      <c r="AK320" s="23"/>
      <c r="AM320" s="13"/>
      <c r="AN320" s="98">
        <f t="shared" si="89"/>
        <v>0</v>
      </c>
    </row>
    <row r="321" spans="18:40" ht="12" x14ac:dyDescent="0.25">
      <c r="R321" s="9"/>
      <c r="AA321" s="9"/>
      <c r="AB321" s="9"/>
      <c r="AI321" s="23"/>
      <c r="AJ321" s="23"/>
      <c r="AK321" s="23"/>
      <c r="AM321" s="13"/>
      <c r="AN321" s="98">
        <f t="shared" si="89"/>
        <v>0</v>
      </c>
    </row>
    <row r="322" spans="18:40" ht="12" x14ac:dyDescent="0.25">
      <c r="R322" s="9"/>
      <c r="AA322" s="9"/>
      <c r="AB322" s="9"/>
      <c r="AI322" s="23"/>
      <c r="AJ322" s="23"/>
      <c r="AK322" s="23"/>
      <c r="AM322" s="13"/>
      <c r="AN322" s="98">
        <f t="shared" si="89"/>
        <v>0</v>
      </c>
    </row>
    <row r="323" spans="18:40" ht="12" x14ac:dyDescent="0.25">
      <c r="R323" s="9"/>
      <c r="AA323" s="9"/>
      <c r="AB323" s="9"/>
      <c r="AI323" s="23"/>
      <c r="AJ323" s="23"/>
      <c r="AK323" s="23"/>
      <c r="AM323" s="13"/>
      <c r="AN323" s="98">
        <f t="shared" si="89"/>
        <v>0</v>
      </c>
    </row>
    <row r="324" spans="18:40" ht="12" x14ac:dyDescent="0.25">
      <c r="R324" s="9"/>
      <c r="AA324" s="9"/>
      <c r="AB324" s="9"/>
      <c r="AI324" s="23"/>
      <c r="AJ324" s="23"/>
      <c r="AK324" s="23"/>
      <c r="AM324" s="13"/>
      <c r="AN324" s="98">
        <f t="shared" si="89"/>
        <v>0</v>
      </c>
    </row>
    <row r="325" spans="18:40" ht="12" x14ac:dyDescent="0.25">
      <c r="R325" s="9"/>
      <c r="AA325" s="9"/>
      <c r="AB325" s="9"/>
      <c r="AI325" s="23"/>
      <c r="AJ325" s="23"/>
      <c r="AK325" s="23"/>
      <c r="AM325" s="13"/>
      <c r="AN325" s="98">
        <f t="shared" si="89"/>
        <v>0</v>
      </c>
    </row>
    <row r="326" spans="18:40" ht="12" x14ac:dyDescent="0.25">
      <c r="R326" s="9"/>
      <c r="AA326" s="9"/>
      <c r="AB326" s="9"/>
      <c r="AI326" s="23"/>
      <c r="AJ326" s="23"/>
      <c r="AK326" s="23"/>
      <c r="AM326" s="13"/>
      <c r="AN326" s="98">
        <f t="shared" si="89"/>
        <v>0</v>
      </c>
    </row>
    <row r="327" spans="18:40" ht="12" x14ac:dyDescent="0.25">
      <c r="R327" s="9"/>
      <c r="AA327" s="9"/>
      <c r="AB327" s="9"/>
      <c r="AI327" s="23"/>
      <c r="AJ327" s="23"/>
      <c r="AK327" s="23"/>
      <c r="AM327" s="13"/>
      <c r="AN327" s="98">
        <f t="shared" si="89"/>
        <v>0</v>
      </c>
    </row>
    <row r="328" spans="18:40" ht="12" x14ac:dyDescent="0.25">
      <c r="R328" s="9"/>
      <c r="AA328" s="9"/>
      <c r="AB328" s="9"/>
      <c r="AI328" s="23"/>
      <c r="AJ328" s="23"/>
      <c r="AK328" s="23"/>
      <c r="AM328" s="13"/>
      <c r="AN328" s="98">
        <f t="shared" si="89"/>
        <v>0</v>
      </c>
    </row>
    <row r="329" spans="18:40" ht="12" x14ac:dyDescent="0.25">
      <c r="R329" s="9"/>
      <c r="AA329" s="9"/>
      <c r="AB329" s="9"/>
      <c r="AI329" s="23"/>
      <c r="AJ329" s="23"/>
      <c r="AK329" s="23"/>
      <c r="AM329" s="13"/>
      <c r="AN329" s="98">
        <f t="shared" si="89"/>
        <v>0</v>
      </c>
    </row>
    <row r="330" spans="18:40" ht="12" x14ac:dyDescent="0.25">
      <c r="R330" s="9"/>
      <c r="AA330" s="9"/>
      <c r="AB330" s="9"/>
      <c r="AI330" s="23"/>
      <c r="AJ330" s="23"/>
      <c r="AK330" s="23"/>
      <c r="AM330" s="13"/>
      <c r="AN330" s="98">
        <f t="shared" si="89"/>
        <v>0</v>
      </c>
    </row>
    <row r="331" spans="18:40" ht="12" x14ac:dyDescent="0.25">
      <c r="R331" s="9"/>
      <c r="AA331" s="9"/>
      <c r="AB331" s="9"/>
      <c r="AI331" s="23"/>
      <c r="AJ331" s="23"/>
      <c r="AK331" s="23"/>
      <c r="AM331" s="13"/>
      <c r="AN331" s="98">
        <f t="shared" si="89"/>
        <v>0</v>
      </c>
    </row>
    <row r="332" spans="18:40" ht="12" x14ac:dyDescent="0.25">
      <c r="R332" s="9"/>
      <c r="AA332" s="9"/>
      <c r="AB332" s="9"/>
      <c r="AI332" s="23"/>
      <c r="AJ332" s="23"/>
      <c r="AK332" s="23"/>
      <c r="AM332" s="13"/>
      <c r="AN332" s="98">
        <f t="shared" ref="AN332:AN395" si="96">IF(E332="",0,1)</f>
        <v>0</v>
      </c>
    </row>
    <row r="333" spans="18:40" ht="12" x14ac:dyDescent="0.25">
      <c r="R333" s="9"/>
      <c r="AA333" s="9"/>
      <c r="AB333" s="9"/>
      <c r="AI333" s="23"/>
      <c r="AJ333" s="23"/>
      <c r="AK333" s="23"/>
      <c r="AM333" s="13"/>
      <c r="AN333" s="98">
        <f t="shared" si="96"/>
        <v>0</v>
      </c>
    </row>
    <row r="334" spans="18:40" ht="12" x14ac:dyDescent="0.25">
      <c r="R334" s="9"/>
      <c r="AA334" s="9"/>
      <c r="AB334" s="9"/>
      <c r="AI334" s="23"/>
      <c r="AJ334" s="23"/>
      <c r="AK334" s="23"/>
      <c r="AM334" s="13"/>
      <c r="AN334" s="98">
        <f t="shared" si="96"/>
        <v>0</v>
      </c>
    </row>
    <row r="335" spans="18:40" ht="12" x14ac:dyDescent="0.25">
      <c r="R335" s="9"/>
      <c r="AA335" s="9"/>
      <c r="AB335" s="9"/>
      <c r="AI335" s="23"/>
      <c r="AJ335" s="23"/>
      <c r="AK335" s="23"/>
      <c r="AM335" s="13"/>
      <c r="AN335" s="98">
        <f t="shared" si="96"/>
        <v>0</v>
      </c>
    </row>
    <row r="336" spans="18:40" ht="12" x14ac:dyDescent="0.25">
      <c r="R336" s="9"/>
      <c r="AA336" s="9"/>
      <c r="AB336" s="9"/>
      <c r="AI336" s="23"/>
      <c r="AJ336" s="23"/>
      <c r="AK336" s="23"/>
      <c r="AM336" s="13"/>
      <c r="AN336" s="98">
        <f t="shared" si="96"/>
        <v>0</v>
      </c>
    </row>
    <row r="337" spans="18:40" ht="12" x14ac:dyDescent="0.25">
      <c r="R337" s="9"/>
      <c r="AA337" s="9"/>
      <c r="AB337" s="9"/>
      <c r="AI337" s="23"/>
      <c r="AJ337" s="23"/>
      <c r="AK337" s="23"/>
      <c r="AM337" s="13"/>
      <c r="AN337" s="98">
        <f t="shared" si="96"/>
        <v>0</v>
      </c>
    </row>
    <row r="338" spans="18:40" ht="12" x14ac:dyDescent="0.25">
      <c r="R338" s="9"/>
      <c r="AA338" s="9"/>
      <c r="AB338" s="9"/>
      <c r="AI338" s="23"/>
      <c r="AJ338" s="23"/>
      <c r="AK338" s="23"/>
      <c r="AM338" s="13"/>
      <c r="AN338" s="98">
        <f t="shared" si="96"/>
        <v>0</v>
      </c>
    </row>
    <row r="339" spans="18:40" ht="12" x14ac:dyDescent="0.25">
      <c r="R339" s="9"/>
      <c r="AA339" s="9"/>
      <c r="AB339" s="9"/>
      <c r="AI339" s="23"/>
      <c r="AJ339" s="23"/>
      <c r="AK339" s="23"/>
      <c r="AM339" s="13"/>
      <c r="AN339" s="98">
        <f t="shared" si="96"/>
        <v>0</v>
      </c>
    </row>
    <row r="340" spans="18:40" ht="12" x14ac:dyDescent="0.25">
      <c r="R340" s="9"/>
      <c r="AA340" s="9"/>
      <c r="AB340" s="9"/>
      <c r="AI340" s="23"/>
      <c r="AJ340" s="23"/>
      <c r="AK340" s="23"/>
      <c r="AM340" s="13"/>
      <c r="AN340" s="98">
        <f t="shared" si="96"/>
        <v>0</v>
      </c>
    </row>
    <row r="341" spans="18:40" ht="12" x14ac:dyDescent="0.25">
      <c r="R341" s="9"/>
      <c r="AA341" s="9"/>
      <c r="AB341" s="9"/>
      <c r="AI341" s="23"/>
      <c r="AJ341" s="23"/>
      <c r="AK341" s="23"/>
      <c r="AM341" s="13"/>
      <c r="AN341" s="98">
        <f t="shared" si="96"/>
        <v>0</v>
      </c>
    </row>
    <row r="342" spans="18:40" ht="12" x14ac:dyDescent="0.25">
      <c r="R342" s="9"/>
      <c r="AA342" s="9"/>
      <c r="AB342" s="9"/>
      <c r="AI342" s="23"/>
      <c r="AJ342" s="23"/>
      <c r="AK342" s="23"/>
      <c r="AM342" s="13"/>
      <c r="AN342" s="98">
        <f t="shared" si="96"/>
        <v>0</v>
      </c>
    </row>
    <row r="343" spans="18:40" ht="12" x14ac:dyDescent="0.25">
      <c r="R343" s="9"/>
      <c r="AA343" s="9"/>
      <c r="AB343" s="9"/>
      <c r="AI343" s="23"/>
      <c r="AJ343" s="23"/>
      <c r="AK343" s="23"/>
      <c r="AM343" s="13"/>
      <c r="AN343" s="98">
        <f t="shared" si="96"/>
        <v>0</v>
      </c>
    </row>
    <row r="344" spans="18:40" ht="12" x14ac:dyDescent="0.25">
      <c r="R344" s="9"/>
      <c r="AA344" s="56"/>
      <c r="AB344" s="9"/>
      <c r="AI344" s="23"/>
      <c r="AJ344" s="23"/>
      <c r="AK344" s="23"/>
      <c r="AM344" s="13"/>
      <c r="AN344" s="98">
        <f t="shared" si="96"/>
        <v>0</v>
      </c>
    </row>
    <row r="345" spans="18:40" ht="12" x14ac:dyDescent="0.25">
      <c r="R345" s="9"/>
      <c r="AA345" s="9"/>
      <c r="AB345" s="9"/>
      <c r="AI345" s="23"/>
      <c r="AJ345" s="23"/>
      <c r="AK345" s="23"/>
      <c r="AM345" s="13"/>
      <c r="AN345" s="98">
        <f t="shared" si="96"/>
        <v>0</v>
      </c>
    </row>
    <row r="346" spans="18:40" ht="12" x14ac:dyDescent="0.25">
      <c r="R346" s="9"/>
      <c r="AA346" s="9"/>
      <c r="AB346" s="9"/>
      <c r="AI346" s="23"/>
      <c r="AJ346" s="23"/>
      <c r="AK346" s="23"/>
      <c r="AM346" s="13"/>
      <c r="AN346" s="98">
        <f t="shared" si="96"/>
        <v>0</v>
      </c>
    </row>
    <row r="347" spans="18:40" ht="12" x14ac:dyDescent="0.25">
      <c r="R347" s="9"/>
      <c r="AA347" s="9"/>
      <c r="AB347" s="56"/>
      <c r="AI347" s="23"/>
      <c r="AJ347" s="23"/>
      <c r="AK347" s="23"/>
      <c r="AN347" s="98">
        <f t="shared" si="96"/>
        <v>0</v>
      </c>
    </row>
    <row r="348" spans="18:40" ht="12" x14ac:dyDescent="0.25">
      <c r="R348" s="9"/>
      <c r="AA348" s="9"/>
      <c r="AB348" s="9"/>
      <c r="AI348" s="23"/>
      <c r="AJ348" s="23"/>
      <c r="AK348" s="23"/>
      <c r="AN348" s="98">
        <f t="shared" si="96"/>
        <v>0</v>
      </c>
    </row>
    <row r="349" spans="18:40" ht="12" x14ac:dyDescent="0.25">
      <c r="R349" s="9"/>
      <c r="AA349" s="9"/>
      <c r="AB349" s="9"/>
      <c r="AI349" s="23"/>
      <c r="AJ349" s="23"/>
      <c r="AK349" s="23"/>
      <c r="AN349" s="98">
        <f t="shared" si="96"/>
        <v>0</v>
      </c>
    </row>
    <row r="350" spans="18:40" ht="12" x14ac:dyDescent="0.25">
      <c r="R350" s="9"/>
      <c r="AB350" s="9"/>
      <c r="AI350" s="23"/>
      <c r="AJ350" s="23"/>
      <c r="AK350" s="23"/>
      <c r="AN350" s="98">
        <f t="shared" si="96"/>
        <v>0</v>
      </c>
    </row>
    <row r="351" spans="18:40" ht="12" x14ac:dyDescent="0.25">
      <c r="R351" s="9"/>
      <c r="AB351" s="9"/>
      <c r="AI351" s="23"/>
      <c r="AJ351" s="23"/>
      <c r="AK351" s="23"/>
      <c r="AN351" s="98">
        <f t="shared" si="96"/>
        <v>0</v>
      </c>
    </row>
    <row r="352" spans="18:40" ht="12" x14ac:dyDescent="0.25">
      <c r="R352" s="9"/>
      <c r="AB352" s="9"/>
      <c r="AI352" s="23"/>
      <c r="AJ352" s="9"/>
      <c r="AK352" s="9"/>
      <c r="AN352" s="98">
        <f t="shared" si="96"/>
        <v>0</v>
      </c>
    </row>
    <row r="353" spans="18:43" ht="11.25" customHeight="1" x14ac:dyDescent="0.25">
      <c r="R353" s="9"/>
      <c r="AI353" s="23"/>
      <c r="AJ353" s="9"/>
      <c r="AK353" s="9"/>
      <c r="AN353" s="98">
        <f t="shared" si="96"/>
        <v>0</v>
      </c>
      <c r="AQ353" s="149"/>
    </row>
    <row r="354" spans="18:43" ht="11.25" customHeight="1" x14ac:dyDescent="0.25">
      <c r="R354" s="9"/>
      <c r="AI354" s="23"/>
      <c r="AJ354" s="9"/>
      <c r="AK354" s="9"/>
      <c r="AN354" s="98">
        <f t="shared" si="96"/>
        <v>0</v>
      </c>
      <c r="AQ354" s="149"/>
    </row>
    <row r="355" spans="18:43" ht="11.25" customHeight="1" x14ac:dyDescent="0.25">
      <c r="R355" s="9"/>
      <c r="AI355" s="23"/>
      <c r="AJ355" s="9"/>
      <c r="AK355" s="9"/>
      <c r="AN355" s="98">
        <f t="shared" si="96"/>
        <v>0</v>
      </c>
      <c r="AQ355" s="149"/>
    </row>
    <row r="356" spans="18:43" ht="11.25" customHeight="1" x14ac:dyDescent="0.25">
      <c r="R356" s="9"/>
      <c r="AI356" s="23"/>
      <c r="AJ356" s="9"/>
      <c r="AK356" s="9"/>
      <c r="AN356" s="98">
        <f t="shared" si="96"/>
        <v>0</v>
      </c>
      <c r="AQ356" s="149"/>
    </row>
    <row r="357" spans="18:43" ht="11.25" customHeight="1" x14ac:dyDescent="0.25">
      <c r="R357" s="9"/>
      <c r="AI357" s="23"/>
      <c r="AJ357" s="9"/>
      <c r="AK357" s="9"/>
      <c r="AN357" s="98">
        <f t="shared" si="96"/>
        <v>0</v>
      </c>
      <c r="AQ357" s="149"/>
    </row>
    <row r="358" spans="18:43" ht="11.25" customHeight="1" x14ac:dyDescent="0.25">
      <c r="R358" s="9"/>
      <c r="AI358" s="23"/>
      <c r="AJ358" s="9"/>
      <c r="AK358" s="9"/>
      <c r="AN358" s="98">
        <f t="shared" si="96"/>
        <v>0</v>
      </c>
      <c r="AQ358" s="149"/>
    </row>
    <row r="359" spans="18:43" ht="11.25" customHeight="1" x14ac:dyDescent="0.25">
      <c r="R359" s="9"/>
      <c r="AI359" s="23"/>
      <c r="AJ359" s="9"/>
      <c r="AK359" s="9"/>
      <c r="AN359" s="98">
        <f t="shared" si="96"/>
        <v>0</v>
      </c>
      <c r="AQ359" s="149"/>
    </row>
    <row r="360" spans="18:43" ht="11.25" customHeight="1" x14ac:dyDescent="0.25">
      <c r="R360" s="9"/>
      <c r="AI360" s="23"/>
      <c r="AJ360" s="9"/>
      <c r="AK360" s="9"/>
      <c r="AN360" s="98">
        <f t="shared" si="96"/>
        <v>0</v>
      </c>
      <c r="AQ360" s="149"/>
    </row>
    <row r="361" spans="18:43" ht="11.25" customHeight="1" x14ac:dyDescent="0.25">
      <c r="R361" s="9"/>
      <c r="AI361" s="23"/>
      <c r="AJ361" s="9"/>
      <c r="AK361" s="9"/>
      <c r="AN361" s="98">
        <f t="shared" si="96"/>
        <v>0</v>
      </c>
      <c r="AQ361" s="149"/>
    </row>
    <row r="362" spans="18:43" ht="11.25" customHeight="1" x14ac:dyDescent="0.25">
      <c r="R362" s="9"/>
      <c r="AI362" s="23"/>
      <c r="AJ362" s="9"/>
      <c r="AK362" s="9"/>
      <c r="AN362" s="98">
        <f t="shared" si="96"/>
        <v>0</v>
      </c>
      <c r="AQ362" s="149"/>
    </row>
    <row r="363" spans="18:43" ht="11.25" customHeight="1" x14ac:dyDescent="0.25">
      <c r="R363" s="9"/>
      <c r="AI363" s="23"/>
      <c r="AJ363" s="9"/>
      <c r="AK363" s="9"/>
      <c r="AN363" s="98">
        <f t="shared" si="96"/>
        <v>0</v>
      </c>
      <c r="AQ363" s="149"/>
    </row>
    <row r="364" spans="18:43" ht="11.25" customHeight="1" x14ac:dyDescent="0.25">
      <c r="R364" s="9"/>
      <c r="AI364" s="23"/>
      <c r="AJ364" s="9"/>
      <c r="AK364" s="9"/>
      <c r="AN364" s="98">
        <f t="shared" si="96"/>
        <v>0</v>
      </c>
      <c r="AQ364" s="149"/>
    </row>
    <row r="365" spans="18:43" ht="11.25" customHeight="1" x14ac:dyDescent="0.25">
      <c r="R365" s="9"/>
      <c r="AI365" s="23"/>
      <c r="AJ365" s="9"/>
      <c r="AK365" s="9"/>
      <c r="AN365" s="98">
        <f t="shared" si="96"/>
        <v>0</v>
      </c>
      <c r="AQ365" s="149"/>
    </row>
    <row r="366" spans="18:43" ht="11.25" customHeight="1" x14ac:dyDescent="0.25">
      <c r="R366" s="9"/>
      <c r="AI366" s="23"/>
      <c r="AJ366" s="9"/>
      <c r="AK366" s="9"/>
      <c r="AN366" s="98">
        <f t="shared" si="96"/>
        <v>0</v>
      </c>
      <c r="AQ366" s="149"/>
    </row>
    <row r="367" spans="18:43" ht="11.25" customHeight="1" x14ac:dyDescent="0.25">
      <c r="R367" s="9"/>
      <c r="AI367" s="23"/>
      <c r="AJ367" s="9"/>
      <c r="AK367" s="9"/>
      <c r="AN367" s="98">
        <f t="shared" si="96"/>
        <v>0</v>
      </c>
      <c r="AQ367" s="149"/>
    </row>
    <row r="368" spans="18:43" ht="11.25" customHeight="1" x14ac:dyDescent="0.25">
      <c r="R368" s="9"/>
      <c r="AI368" s="23"/>
      <c r="AJ368" s="9"/>
      <c r="AK368" s="9"/>
      <c r="AN368" s="98">
        <f t="shared" si="96"/>
        <v>0</v>
      </c>
      <c r="AQ368" s="149"/>
    </row>
    <row r="369" spans="18:43" ht="11.25" customHeight="1" x14ac:dyDescent="0.25">
      <c r="R369" s="9"/>
      <c r="AI369" s="23"/>
      <c r="AJ369" s="9"/>
      <c r="AK369" s="9"/>
      <c r="AN369" s="98">
        <f t="shared" si="96"/>
        <v>0</v>
      </c>
      <c r="AQ369" s="149"/>
    </row>
    <row r="370" spans="18:43" ht="12" x14ac:dyDescent="0.25">
      <c r="R370" s="9"/>
      <c r="AI370" s="23"/>
      <c r="AJ370" s="9"/>
      <c r="AK370" s="9"/>
      <c r="AN370" s="98">
        <f t="shared" si="96"/>
        <v>0</v>
      </c>
    </row>
    <row r="371" spans="18:43" ht="11.25" customHeight="1" x14ac:dyDescent="0.25">
      <c r="R371" s="9"/>
      <c r="AI371" s="23"/>
      <c r="AJ371" s="9"/>
      <c r="AK371" s="9"/>
      <c r="AN371" s="98">
        <f t="shared" si="96"/>
        <v>0</v>
      </c>
      <c r="AQ371" s="149"/>
    </row>
    <row r="372" spans="18:43" ht="11.25" customHeight="1" x14ac:dyDescent="0.25">
      <c r="R372" s="9"/>
      <c r="AI372" s="23"/>
      <c r="AJ372" s="9"/>
      <c r="AK372" s="9"/>
      <c r="AN372" s="98">
        <f t="shared" si="96"/>
        <v>0</v>
      </c>
      <c r="AQ372" s="149"/>
    </row>
    <row r="373" spans="18:43" ht="12" x14ac:dyDescent="0.25">
      <c r="R373" s="9"/>
      <c r="AI373" s="23"/>
      <c r="AJ373" s="9"/>
      <c r="AK373" s="9"/>
      <c r="AN373" s="98">
        <f t="shared" si="96"/>
        <v>0</v>
      </c>
    </row>
    <row r="374" spans="18:43" ht="11.25" customHeight="1" x14ac:dyDescent="0.25">
      <c r="R374" s="9"/>
      <c r="AI374" s="23"/>
      <c r="AJ374" s="9"/>
      <c r="AK374" s="9"/>
      <c r="AN374" s="98">
        <f t="shared" si="96"/>
        <v>0</v>
      </c>
      <c r="AQ374" s="149"/>
    </row>
    <row r="375" spans="18:43" ht="11.25" customHeight="1" x14ac:dyDescent="0.25">
      <c r="R375" s="9"/>
      <c r="AI375" s="23"/>
      <c r="AJ375" s="9"/>
      <c r="AK375" s="9"/>
      <c r="AN375" s="98">
        <f t="shared" si="96"/>
        <v>0</v>
      </c>
      <c r="AQ375" s="149"/>
    </row>
    <row r="376" spans="18:43" ht="11.25" customHeight="1" x14ac:dyDescent="0.25">
      <c r="R376" s="9"/>
      <c r="AI376" s="23"/>
      <c r="AJ376" s="9"/>
      <c r="AK376" s="9"/>
      <c r="AN376" s="98">
        <f t="shared" si="96"/>
        <v>0</v>
      </c>
      <c r="AQ376" s="149"/>
    </row>
    <row r="377" spans="18:43" ht="11.25" customHeight="1" x14ac:dyDescent="0.25">
      <c r="R377" s="9"/>
      <c r="AI377" s="23"/>
      <c r="AJ377" s="9"/>
      <c r="AK377" s="9"/>
      <c r="AN377" s="98">
        <f t="shared" si="96"/>
        <v>0</v>
      </c>
      <c r="AQ377" s="149"/>
    </row>
    <row r="378" spans="18:43" ht="11.25" customHeight="1" x14ac:dyDescent="0.25">
      <c r="R378" s="9"/>
      <c r="AI378" s="23"/>
      <c r="AJ378" s="9"/>
      <c r="AK378" s="9"/>
      <c r="AN378" s="98">
        <f t="shared" si="96"/>
        <v>0</v>
      </c>
      <c r="AQ378" s="149"/>
    </row>
    <row r="379" spans="18:43" ht="11.25" customHeight="1" x14ac:dyDescent="0.25">
      <c r="R379" s="9"/>
      <c r="AI379" s="23"/>
      <c r="AJ379" s="9"/>
      <c r="AK379" s="9"/>
      <c r="AN379" s="98">
        <f t="shared" si="96"/>
        <v>0</v>
      </c>
      <c r="AQ379" s="149"/>
    </row>
    <row r="380" spans="18:43" ht="11.25" customHeight="1" x14ac:dyDescent="0.25">
      <c r="R380" s="9"/>
      <c r="AI380" s="23"/>
      <c r="AJ380" s="9"/>
      <c r="AK380" s="9"/>
      <c r="AN380" s="98">
        <f t="shared" si="96"/>
        <v>0</v>
      </c>
      <c r="AQ380" s="149"/>
    </row>
    <row r="381" spans="18:43" ht="11.25" customHeight="1" x14ac:dyDescent="0.25">
      <c r="R381" s="9"/>
      <c r="AI381" s="23"/>
      <c r="AJ381" s="9"/>
      <c r="AK381" s="9"/>
      <c r="AN381" s="98">
        <f t="shared" si="96"/>
        <v>0</v>
      </c>
      <c r="AQ381" s="149"/>
    </row>
    <row r="382" spans="18:43" ht="12" x14ac:dyDescent="0.25">
      <c r="R382" s="9"/>
      <c r="AB382" s="60"/>
      <c r="AI382" s="23"/>
      <c r="AJ382" s="9"/>
      <c r="AK382" s="9"/>
      <c r="AN382" s="98">
        <f t="shared" si="96"/>
        <v>0</v>
      </c>
    </row>
    <row r="383" spans="18:43" ht="11.25" customHeight="1" x14ac:dyDescent="0.25">
      <c r="R383" s="9"/>
      <c r="AI383" s="23"/>
      <c r="AJ383" s="9"/>
      <c r="AK383" s="9"/>
      <c r="AN383" s="98">
        <f t="shared" si="96"/>
        <v>0</v>
      </c>
      <c r="AQ383" s="149"/>
    </row>
    <row r="384" spans="18:43" ht="12" x14ac:dyDescent="0.25">
      <c r="R384" s="9"/>
      <c r="AA384" s="61"/>
      <c r="AI384" s="23"/>
      <c r="AJ384" s="9"/>
      <c r="AK384" s="9"/>
      <c r="AN384" s="98">
        <f t="shared" si="96"/>
        <v>0</v>
      </c>
    </row>
    <row r="385" spans="18:43" ht="11.25" customHeight="1" x14ac:dyDescent="0.25">
      <c r="R385" s="9"/>
      <c r="AI385" s="23"/>
      <c r="AJ385" s="9"/>
      <c r="AK385" s="9"/>
      <c r="AN385" s="98">
        <f t="shared" si="96"/>
        <v>0</v>
      </c>
      <c r="AQ385" s="149"/>
    </row>
    <row r="386" spans="18:43" ht="11.25" customHeight="1" x14ac:dyDescent="0.25">
      <c r="R386" s="9"/>
      <c r="AI386" s="23"/>
      <c r="AJ386" s="9"/>
      <c r="AK386" s="9"/>
      <c r="AN386" s="98">
        <f t="shared" si="96"/>
        <v>0</v>
      </c>
      <c r="AQ386" s="149"/>
    </row>
    <row r="387" spans="18:43" ht="11.25" customHeight="1" x14ac:dyDescent="0.25">
      <c r="R387" s="9"/>
      <c r="AI387" s="23"/>
      <c r="AJ387" s="9"/>
      <c r="AK387" s="9"/>
      <c r="AN387" s="98">
        <f t="shared" si="96"/>
        <v>0</v>
      </c>
      <c r="AQ387" s="149"/>
    </row>
    <row r="388" spans="18:43" ht="11.25" customHeight="1" x14ac:dyDescent="0.25">
      <c r="R388" s="9"/>
      <c r="AI388" s="23"/>
      <c r="AJ388" s="9"/>
      <c r="AK388" s="9"/>
      <c r="AN388" s="98">
        <f t="shared" si="96"/>
        <v>0</v>
      </c>
      <c r="AQ388" s="149"/>
    </row>
    <row r="389" spans="18:43" ht="11.25" customHeight="1" x14ac:dyDescent="0.25">
      <c r="R389" s="9"/>
      <c r="AI389" s="23"/>
      <c r="AJ389" s="9"/>
      <c r="AK389" s="9"/>
      <c r="AN389" s="98">
        <f t="shared" si="96"/>
        <v>0</v>
      </c>
      <c r="AQ389" s="149"/>
    </row>
    <row r="390" spans="18:43" ht="11.25" customHeight="1" x14ac:dyDescent="0.25">
      <c r="R390" s="9"/>
      <c r="AI390" s="23"/>
      <c r="AJ390" s="9"/>
      <c r="AK390" s="9"/>
      <c r="AN390" s="98">
        <f t="shared" si="96"/>
        <v>0</v>
      </c>
      <c r="AQ390" s="149"/>
    </row>
    <row r="391" spans="18:43" ht="11.25" customHeight="1" x14ac:dyDescent="0.25">
      <c r="R391" s="9"/>
      <c r="AI391" s="23"/>
      <c r="AJ391" s="9"/>
      <c r="AK391" s="9"/>
      <c r="AN391" s="98">
        <f t="shared" si="96"/>
        <v>0</v>
      </c>
      <c r="AQ391" s="149"/>
    </row>
    <row r="392" spans="18:43" ht="11.25" customHeight="1" x14ac:dyDescent="0.25">
      <c r="R392" s="9"/>
      <c r="AI392" s="23"/>
      <c r="AJ392" s="9"/>
      <c r="AK392" s="9"/>
      <c r="AN392" s="98">
        <f t="shared" si="96"/>
        <v>0</v>
      </c>
      <c r="AQ392" s="149"/>
    </row>
    <row r="393" spans="18:43" ht="11.25" customHeight="1" x14ac:dyDescent="0.25">
      <c r="R393" s="9"/>
      <c r="AI393" s="23"/>
      <c r="AJ393" s="9"/>
      <c r="AK393" s="9"/>
      <c r="AN393" s="98">
        <f t="shared" si="96"/>
        <v>0</v>
      </c>
      <c r="AQ393" s="149"/>
    </row>
    <row r="394" spans="18:43" ht="11.25" customHeight="1" x14ac:dyDescent="0.25">
      <c r="R394" s="9"/>
      <c r="AI394" s="23"/>
      <c r="AJ394" s="9"/>
      <c r="AK394" s="9"/>
      <c r="AN394" s="98">
        <f t="shared" si="96"/>
        <v>0</v>
      </c>
      <c r="AQ394" s="149"/>
    </row>
    <row r="395" spans="18:43" ht="12" x14ac:dyDescent="0.25">
      <c r="R395" s="9"/>
      <c r="AA395" s="9"/>
      <c r="AI395" s="23"/>
      <c r="AJ395" s="9"/>
      <c r="AK395" s="9"/>
      <c r="AN395" s="98">
        <f t="shared" si="96"/>
        <v>0</v>
      </c>
    </row>
    <row r="396" spans="18:43" ht="11.25" customHeight="1" x14ac:dyDescent="0.25">
      <c r="R396" s="9"/>
      <c r="AI396" s="23"/>
      <c r="AJ396" s="9"/>
      <c r="AK396" s="9"/>
      <c r="AN396" s="98">
        <f t="shared" ref="AN396:AN412" si="97">IF(E396="",0,1)</f>
        <v>0</v>
      </c>
      <c r="AQ396" s="149"/>
    </row>
    <row r="397" spans="18:43" ht="11.25" customHeight="1" x14ac:dyDescent="0.25">
      <c r="R397" s="9"/>
      <c r="AI397" s="23"/>
      <c r="AJ397" s="9"/>
      <c r="AK397" s="9"/>
      <c r="AM397" s="13"/>
      <c r="AN397" s="98">
        <f t="shared" si="97"/>
        <v>0</v>
      </c>
      <c r="AQ397" s="149"/>
    </row>
    <row r="398" spans="18:43" ht="12" x14ac:dyDescent="0.25">
      <c r="R398" s="9"/>
      <c r="AB398" s="9"/>
      <c r="AI398" s="23"/>
      <c r="AJ398" s="9"/>
      <c r="AK398" s="9"/>
      <c r="AM398" s="13"/>
      <c r="AN398" s="98">
        <f t="shared" si="97"/>
        <v>0</v>
      </c>
    </row>
    <row r="399" spans="18:43" ht="11.25" customHeight="1" x14ac:dyDescent="0.25">
      <c r="R399" s="9"/>
      <c r="AI399" s="23"/>
      <c r="AJ399" s="9"/>
      <c r="AK399" s="9"/>
      <c r="AN399" s="98">
        <f t="shared" si="97"/>
        <v>0</v>
      </c>
      <c r="AQ399" s="149"/>
    </row>
    <row r="400" spans="18:43" ht="11.25" customHeight="1" x14ac:dyDescent="0.25">
      <c r="R400" s="9"/>
      <c r="AI400" s="23"/>
      <c r="AJ400" s="9"/>
      <c r="AK400" s="9"/>
      <c r="AN400" s="98">
        <f t="shared" si="97"/>
        <v>0</v>
      </c>
      <c r="AQ400" s="149"/>
    </row>
    <row r="401" spans="18:44" ht="12" x14ac:dyDescent="0.25">
      <c r="R401" s="9"/>
      <c r="AI401" s="23"/>
      <c r="AJ401" s="23"/>
      <c r="AK401" s="23"/>
      <c r="AN401" s="98">
        <f t="shared" si="97"/>
        <v>0</v>
      </c>
    </row>
    <row r="402" spans="18:44" ht="11.25" customHeight="1" x14ac:dyDescent="0.25">
      <c r="R402" s="9"/>
      <c r="AI402" s="23"/>
      <c r="AJ402" s="23"/>
      <c r="AK402" s="23"/>
      <c r="AN402" s="98">
        <f t="shared" si="97"/>
        <v>0</v>
      </c>
      <c r="AR402" s="149"/>
    </row>
    <row r="403" spans="18:44" ht="11.25" customHeight="1" x14ac:dyDescent="0.25">
      <c r="R403" s="9"/>
      <c r="AI403" s="23"/>
      <c r="AJ403" s="9"/>
      <c r="AK403" s="9"/>
      <c r="AN403" s="98">
        <f t="shared" si="97"/>
        <v>0</v>
      </c>
      <c r="AQ403" s="149"/>
    </row>
    <row r="404" spans="18:44" ht="12" x14ac:dyDescent="0.25">
      <c r="R404" s="9"/>
      <c r="AI404" s="23"/>
      <c r="AJ404" s="9"/>
      <c r="AK404" s="9"/>
      <c r="AN404" s="98">
        <f t="shared" si="97"/>
        <v>0</v>
      </c>
    </row>
    <row r="405" spans="18:44" ht="11.25" customHeight="1" x14ac:dyDescent="0.25">
      <c r="R405" s="9"/>
      <c r="AN405" s="98">
        <f t="shared" si="97"/>
        <v>0</v>
      </c>
    </row>
    <row r="406" spans="18:44" ht="11.25" customHeight="1" x14ac:dyDescent="0.25">
      <c r="R406" s="9"/>
      <c r="AN406" s="98">
        <f t="shared" si="97"/>
        <v>0</v>
      </c>
    </row>
    <row r="407" spans="18:44" ht="11.25" customHeight="1" x14ac:dyDescent="0.25">
      <c r="R407" s="9"/>
      <c r="AN407" s="98">
        <f t="shared" si="97"/>
        <v>0</v>
      </c>
    </row>
    <row r="408" spans="18:44" ht="11.25" customHeight="1" x14ac:dyDescent="0.25">
      <c r="R408" s="9"/>
      <c r="AN408" s="98">
        <f t="shared" si="97"/>
        <v>0</v>
      </c>
    </row>
    <row r="409" spans="18:44" ht="11.25" customHeight="1" x14ac:dyDescent="0.25">
      <c r="R409" s="9"/>
      <c r="AN409" s="98">
        <f t="shared" si="97"/>
        <v>0</v>
      </c>
    </row>
    <row r="410" spans="18:44" ht="11.25" customHeight="1" x14ac:dyDescent="0.25">
      <c r="R410" s="9"/>
      <c r="AN410" s="98">
        <f t="shared" si="97"/>
        <v>0</v>
      </c>
    </row>
    <row r="411" spans="18:44" ht="11.25" customHeight="1" x14ac:dyDescent="0.25">
      <c r="R411" s="9"/>
      <c r="AN411" s="98">
        <f t="shared" si="97"/>
        <v>0</v>
      </c>
    </row>
    <row r="412" spans="18:44" ht="11.25" customHeight="1" x14ac:dyDescent="0.25">
      <c r="R412" s="9"/>
      <c r="AN412" s="98">
        <f t="shared" si="97"/>
        <v>0</v>
      </c>
    </row>
    <row r="413" spans="18:44" ht="11.25" customHeight="1" x14ac:dyDescent="0.25">
      <c r="R413" s="9"/>
    </row>
    <row r="414" spans="18:44" ht="11.25" customHeight="1" x14ac:dyDescent="0.25">
      <c r="R414" s="9"/>
    </row>
    <row r="415" spans="18:44" ht="11.25" customHeight="1" x14ac:dyDescent="0.25">
      <c r="R415" s="9"/>
    </row>
    <row r="416" spans="18:44" ht="11.25" customHeight="1" x14ac:dyDescent="0.25">
      <c r="R416" s="9"/>
    </row>
    <row r="417" spans="18:18" ht="11.25" customHeight="1" x14ac:dyDescent="0.25">
      <c r="R417" s="9"/>
    </row>
    <row r="418" spans="18:18" ht="11.25" customHeight="1" x14ac:dyDescent="0.25">
      <c r="R418" s="9"/>
    </row>
    <row r="419" spans="18:18" ht="11.25" customHeight="1" x14ac:dyDescent="0.25">
      <c r="R419" s="9"/>
    </row>
    <row r="420" spans="18:18" ht="11.25" customHeight="1" x14ac:dyDescent="0.25">
      <c r="R420" s="9"/>
    </row>
    <row r="421" spans="18:18" ht="11.25" customHeight="1" x14ac:dyDescent="0.25">
      <c r="R421" s="9"/>
    </row>
    <row r="422" spans="18:18" ht="11.25" customHeight="1" x14ac:dyDescent="0.25">
      <c r="R422" s="9"/>
    </row>
    <row r="423" spans="18:18" ht="11.25" customHeight="1" x14ac:dyDescent="0.25">
      <c r="R423" s="9"/>
    </row>
    <row r="424" spans="18:18" ht="11.25" customHeight="1" x14ac:dyDescent="0.25">
      <c r="R424" s="9"/>
    </row>
    <row r="425" spans="18:18" ht="11.25" customHeight="1" x14ac:dyDescent="0.25">
      <c r="R425" s="9"/>
    </row>
    <row r="426" spans="18:18" ht="11.25" customHeight="1" x14ac:dyDescent="0.25">
      <c r="R426" s="9"/>
    </row>
    <row r="427" spans="18:18" ht="11.25" customHeight="1" x14ac:dyDescent="0.25">
      <c r="R427" s="9"/>
    </row>
    <row r="428" spans="18:18" ht="11.25" customHeight="1" x14ac:dyDescent="0.25">
      <c r="R428" s="9"/>
    </row>
    <row r="429" spans="18:18" ht="11.25" customHeight="1" x14ac:dyDescent="0.25">
      <c r="R429" s="9"/>
    </row>
    <row r="430" spans="18:18" ht="11.25" customHeight="1" x14ac:dyDescent="0.25">
      <c r="R430" s="9"/>
    </row>
    <row r="431" spans="18:18" ht="11.25" customHeight="1" x14ac:dyDescent="0.25">
      <c r="R431" s="9"/>
    </row>
    <row r="432" spans="18:18" ht="11.25" customHeight="1" x14ac:dyDescent="0.25">
      <c r="R432" s="9"/>
    </row>
    <row r="433" spans="18:18" ht="11.25" customHeight="1" x14ac:dyDescent="0.25">
      <c r="R433" s="9"/>
    </row>
    <row r="434" spans="18:18" ht="11.25" customHeight="1" x14ac:dyDescent="0.25">
      <c r="R434" s="9"/>
    </row>
    <row r="435" spans="18:18" ht="11.25" customHeight="1" x14ac:dyDescent="0.25">
      <c r="R435" s="9"/>
    </row>
    <row r="436" spans="18:18" ht="11.25" customHeight="1" x14ac:dyDescent="0.25">
      <c r="R436" s="9"/>
    </row>
    <row r="437" spans="18:18" ht="11.25" customHeight="1" x14ac:dyDescent="0.25">
      <c r="R437" s="9"/>
    </row>
    <row r="438" spans="18:18" ht="11.25" customHeight="1" x14ac:dyDescent="0.25">
      <c r="R438" s="9"/>
    </row>
    <row r="439" spans="18:18" ht="11.25" customHeight="1" x14ac:dyDescent="0.25">
      <c r="R439" s="9"/>
    </row>
    <row r="440" spans="18:18" ht="11.25" customHeight="1" x14ac:dyDescent="0.25">
      <c r="R440" s="9"/>
    </row>
    <row r="441" spans="18:18" ht="11.25" customHeight="1" x14ac:dyDescent="0.25">
      <c r="R441" s="9"/>
    </row>
    <row r="442" spans="18:18" ht="11.25" customHeight="1" x14ac:dyDescent="0.25">
      <c r="R442" s="9"/>
    </row>
    <row r="443" spans="18:18" ht="11.25" customHeight="1" x14ac:dyDescent="0.25">
      <c r="R443" s="9"/>
    </row>
    <row r="444" spans="18:18" ht="11.25" customHeight="1" x14ac:dyDescent="0.25">
      <c r="R444" s="9"/>
    </row>
    <row r="445" spans="18:18" ht="11.25" customHeight="1" x14ac:dyDescent="0.25">
      <c r="R445" s="9"/>
    </row>
    <row r="446" spans="18:18" ht="11.25" customHeight="1" x14ac:dyDescent="0.25">
      <c r="R446" s="9"/>
    </row>
    <row r="447" spans="18:18" ht="11.25" customHeight="1" x14ac:dyDescent="0.25">
      <c r="R447" s="9"/>
    </row>
    <row r="448" spans="18:18" ht="11.25" customHeight="1" x14ac:dyDescent="0.25">
      <c r="R448" s="9"/>
    </row>
    <row r="449" spans="18:18" ht="11.25" customHeight="1" x14ac:dyDescent="0.25">
      <c r="R449" s="9"/>
    </row>
    <row r="450" spans="18:18" ht="11.25" customHeight="1" x14ac:dyDescent="0.25">
      <c r="R450" s="9"/>
    </row>
    <row r="451" spans="18:18" ht="11.25" customHeight="1" x14ac:dyDescent="0.25">
      <c r="R451" s="9"/>
    </row>
    <row r="452" spans="18:18" ht="11.25" customHeight="1" x14ac:dyDescent="0.25">
      <c r="R452" s="9"/>
    </row>
    <row r="453" spans="18:18" ht="11.25" customHeight="1" x14ac:dyDescent="0.25">
      <c r="R453" s="9"/>
    </row>
    <row r="454" spans="18:18" ht="11.25" customHeight="1" x14ac:dyDescent="0.25">
      <c r="R454" s="9"/>
    </row>
    <row r="455" spans="18:18" ht="11.25" customHeight="1" x14ac:dyDescent="0.25">
      <c r="R455" s="9"/>
    </row>
    <row r="456" spans="18:18" ht="11.25" customHeight="1" x14ac:dyDescent="0.25">
      <c r="R456" s="9"/>
    </row>
    <row r="457" spans="18:18" ht="11.25" customHeight="1" x14ac:dyDescent="0.25">
      <c r="R457" s="9"/>
    </row>
    <row r="458" spans="18:18" ht="11.25" customHeight="1" x14ac:dyDescent="0.25">
      <c r="R458" s="9"/>
    </row>
    <row r="459" spans="18:18" ht="11.25" customHeight="1" x14ac:dyDescent="0.25">
      <c r="R459" s="9"/>
    </row>
    <row r="460" spans="18:18" ht="11.25" customHeight="1" x14ac:dyDescent="0.25">
      <c r="R460" s="9"/>
    </row>
    <row r="461" spans="18:18" ht="11.25" customHeight="1" x14ac:dyDescent="0.25">
      <c r="R461" s="9"/>
    </row>
    <row r="462" spans="18:18" ht="11.25" customHeight="1" x14ac:dyDescent="0.25">
      <c r="R462" s="9"/>
    </row>
    <row r="463" spans="18:18" ht="11.25" customHeight="1" x14ac:dyDescent="0.25">
      <c r="R463" s="9"/>
    </row>
    <row r="464" spans="18:18" ht="11.25" customHeight="1" x14ac:dyDescent="0.25">
      <c r="R464" s="9"/>
    </row>
    <row r="465" spans="18:18" ht="11.25" customHeight="1" x14ac:dyDescent="0.25">
      <c r="R465" s="9"/>
    </row>
    <row r="466" spans="18:18" ht="11.25" customHeight="1" x14ac:dyDescent="0.25">
      <c r="R466" s="9"/>
    </row>
    <row r="467" spans="18:18" ht="11.25" customHeight="1" x14ac:dyDescent="0.25">
      <c r="R467" s="9"/>
    </row>
    <row r="468" spans="18:18" ht="11.25" customHeight="1" x14ac:dyDescent="0.25">
      <c r="R468" s="9"/>
    </row>
    <row r="469" spans="18:18" ht="11.25" customHeight="1" x14ac:dyDescent="0.25">
      <c r="R469" s="9"/>
    </row>
    <row r="470" spans="18:18" ht="11.25" customHeight="1" x14ac:dyDescent="0.25">
      <c r="R470" s="9"/>
    </row>
    <row r="471" spans="18:18" ht="11.25" customHeight="1" x14ac:dyDescent="0.25">
      <c r="R471" s="9"/>
    </row>
    <row r="472" spans="18:18" ht="11.25" customHeight="1" x14ac:dyDescent="0.25">
      <c r="R472" s="9"/>
    </row>
    <row r="473" spans="18:18" ht="11.25" customHeight="1" x14ac:dyDescent="0.25">
      <c r="R473" s="9"/>
    </row>
    <row r="474" spans="18:18" ht="11.25" customHeight="1" x14ac:dyDescent="0.25">
      <c r="R474" s="9"/>
    </row>
    <row r="475" spans="18:18" ht="11.25" customHeight="1" x14ac:dyDescent="0.25">
      <c r="R475" s="9"/>
    </row>
    <row r="476" spans="18:18" ht="11.25" customHeight="1" x14ac:dyDescent="0.25">
      <c r="R476" s="9"/>
    </row>
    <row r="477" spans="18:18" ht="11.25" customHeight="1" x14ac:dyDescent="0.25">
      <c r="R477" s="9"/>
    </row>
    <row r="478" spans="18:18" ht="11.25" customHeight="1" x14ac:dyDescent="0.25">
      <c r="R478" s="9"/>
    </row>
    <row r="479" spans="18:18" ht="11.25" customHeight="1" x14ac:dyDescent="0.25">
      <c r="R479" s="9"/>
    </row>
    <row r="480" spans="18:18" ht="11.25" customHeight="1" x14ac:dyDescent="0.25">
      <c r="R480" s="9"/>
    </row>
    <row r="481" spans="18:18" ht="11.25" customHeight="1" x14ac:dyDescent="0.25">
      <c r="R481" s="9"/>
    </row>
    <row r="482" spans="18:18" ht="11.25" customHeight="1" x14ac:dyDescent="0.25">
      <c r="R482" s="9"/>
    </row>
    <row r="483" spans="18:18" ht="11.25" customHeight="1" x14ac:dyDescent="0.25">
      <c r="R483" s="9"/>
    </row>
    <row r="484" spans="18:18" ht="11.25" customHeight="1" x14ac:dyDescent="0.25">
      <c r="R484" s="9"/>
    </row>
    <row r="485" spans="18:18" ht="11.25" customHeight="1" x14ac:dyDescent="0.25">
      <c r="R485" s="9"/>
    </row>
    <row r="486" spans="18:18" ht="11.25" customHeight="1" x14ac:dyDescent="0.25">
      <c r="R486" s="9"/>
    </row>
    <row r="487" spans="18:18" ht="11.25" customHeight="1" x14ac:dyDescent="0.25">
      <c r="R487" s="9"/>
    </row>
    <row r="488" spans="18:18" ht="11.25" customHeight="1" x14ac:dyDescent="0.25">
      <c r="R488" s="9"/>
    </row>
    <row r="489" spans="18:18" ht="11.25" customHeight="1" x14ac:dyDescent="0.25">
      <c r="R489" s="9"/>
    </row>
    <row r="490" spans="18:18" ht="11.25" customHeight="1" x14ac:dyDescent="0.25">
      <c r="R490" s="9"/>
    </row>
    <row r="491" spans="18:18" ht="11.25" customHeight="1" x14ac:dyDescent="0.25">
      <c r="R491" s="9"/>
    </row>
    <row r="492" spans="18:18" ht="11.25" customHeight="1" x14ac:dyDescent="0.25">
      <c r="R492" s="9"/>
    </row>
    <row r="493" spans="18:18" ht="11.25" customHeight="1" x14ac:dyDescent="0.25">
      <c r="R493" s="9"/>
    </row>
    <row r="494" spans="18:18" ht="11.25" customHeight="1" x14ac:dyDescent="0.25">
      <c r="R494" s="9"/>
    </row>
    <row r="495" spans="18:18" ht="11.25" customHeight="1" x14ac:dyDescent="0.25">
      <c r="R495" s="9"/>
    </row>
    <row r="496" spans="18:18" ht="11.25" customHeight="1" x14ac:dyDescent="0.25">
      <c r="R496" s="9"/>
    </row>
    <row r="497" spans="18:18" ht="11.25" customHeight="1" x14ac:dyDescent="0.25">
      <c r="R497" s="9"/>
    </row>
    <row r="498" spans="18:18" ht="11.25" customHeight="1" x14ac:dyDescent="0.25">
      <c r="R498" s="9"/>
    </row>
    <row r="499" spans="18:18" ht="11.25" customHeight="1" x14ac:dyDescent="0.25">
      <c r="R499" s="9"/>
    </row>
    <row r="500" spans="18:18" ht="11.25" customHeight="1" x14ac:dyDescent="0.25">
      <c r="R500" s="9"/>
    </row>
    <row r="501" spans="18:18" ht="11.25" customHeight="1" x14ac:dyDescent="0.25">
      <c r="R501" s="9"/>
    </row>
    <row r="502" spans="18:18" ht="11.25" customHeight="1" x14ac:dyDescent="0.25">
      <c r="R502" s="9"/>
    </row>
    <row r="503" spans="18:18" ht="11.25" customHeight="1" x14ac:dyDescent="0.25">
      <c r="R503" s="9"/>
    </row>
    <row r="504" spans="18:18" ht="11.25" customHeight="1" x14ac:dyDescent="0.25">
      <c r="R504" s="9"/>
    </row>
  </sheetData>
  <sheetProtection algorithmName="SHA-512" hashValue="WAbYlHQcefYMq12ETbVBUbX+yhkJX0lmducI/mHBRhTIzYsUgrXm3TsqV9zmbHFb8+mp3AL0I4P/f+kBG1GOUA==" saltValue="57JEgtvweCR4F9qz9bvxmA==" spinCount="100000" sheet="1" autoFilter="0"/>
  <mergeCells count="27">
    <mergeCell ref="Z82:Z84"/>
    <mergeCell ref="AA82:AA84"/>
    <mergeCell ref="Q1:Q11"/>
    <mergeCell ref="B1:H1"/>
    <mergeCell ref="L1:N1"/>
    <mergeCell ref="R4:S4"/>
    <mergeCell ref="T4:U4"/>
    <mergeCell ref="C8:D8"/>
    <mergeCell ref="F8:I8"/>
    <mergeCell ref="B7:B11"/>
    <mergeCell ref="U8:U11"/>
    <mergeCell ref="E3:F3"/>
    <mergeCell ref="T8:T11"/>
    <mergeCell ref="E4:F4"/>
    <mergeCell ref="P1:P11"/>
    <mergeCell ref="I3:J3"/>
    <mergeCell ref="I4:J4"/>
    <mergeCell ref="I5:J5"/>
    <mergeCell ref="K5:K11"/>
    <mergeCell ref="C10:G10"/>
    <mergeCell ref="E7:F7"/>
    <mergeCell ref="S8:S11"/>
    <mergeCell ref="AH5:AI5"/>
    <mergeCell ref="I6:J6"/>
    <mergeCell ref="AH6:AI6"/>
    <mergeCell ref="I7:J7"/>
    <mergeCell ref="R8:R11"/>
  </mergeCells>
  <phoneticPr fontId="0" type="noConversion"/>
  <conditionalFormatting sqref="AP13">
    <cfRule type="containsText" dxfId="39" priority="27" operator="containsText" text="U hebt nog niet alle gegevens in de rij    ">
      <formula>NOT(ISERROR(SEARCH("U hebt nog niet alle gegevens in de rij				",AP13)))</formula>
    </cfRule>
  </conditionalFormatting>
  <conditionalFormatting sqref="AL12:AL312">
    <cfRule type="cellIs" dxfId="38" priority="25" operator="equal">
      <formula>"U hebt nog niet alle gegevens in de rij ingevuld?"</formula>
    </cfRule>
  </conditionalFormatting>
  <conditionalFormatting sqref="AM6">
    <cfRule type="expression" dxfId="37" priority="24">
      <formula>$AM$6&gt;0.5</formula>
    </cfRule>
  </conditionalFormatting>
  <conditionalFormatting sqref="AM3">
    <cfRule type="expression" dxfId="36" priority="23">
      <formula>$AM$3&gt;1</formula>
    </cfRule>
  </conditionalFormatting>
  <conditionalFormatting sqref="AL3">
    <cfRule type="expression" dxfId="35" priority="21">
      <formula>$AM$3&lt;1</formula>
    </cfRule>
    <cfRule type="expression" dxfId="34" priority="22">
      <formula>$AM$3&gt;0</formula>
    </cfRule>
  </conditionalFormatting>
  <conditionalFormatting sqref="S12:S312">
    <cfRule type="expression" dxfId="33" priority="10">
      <formula>IF(K12&lt;1,0,0)</formula>
    </cfRule>
    <cfRule type="expression" dxfId="32" priority="20">
      <formula>IF(Q12&gt;0,1*(IF(S12&gt;1000,S12,0)))</formula>
    </cfRule>
  </conditionalFormatting>
  <conditionalFormatting sqref="Q12:Q313">
    <cfRule type="expression" dxfId="31" priority="29">
      <formula>IF(#REF!&gt;1,0,S12)</formula>
    </cfRule>
  </conditionalFormatting>
  <conditionalFormatting sqref="AM5">
    <cfRule type="expression" dxfId="30" priority="30">
      <formula>#REF!&gt;0.5</formula>
    </cfRule>
  </conditionalFormatting>
  <conditionalFormatting sqref="A12:A312">
    <cfRule type="expression" dxfId="29" priority="19">
      <formula>E12&gt;0</formula>
    </cfRule>
  </conditionalFormatting>
  <conditionalFormatting sqref="P12:P312">
    <cfRule type="expression" dxfId="28" priority="18">
      <formula>IF(K12="KWBN",1,0*IF(K12="SGWB",1,0*IF(K12="Le Champion",1,0)))</formula>
    </cfRule>
  </conditionalFormatting>
  <conditionalFormatting sqref="U12:U312">
    <cfRule type="expression" dxfId="27" priority="17">
      <formula>IF(P12=1,1,0*(AND(IF(S12&gt;1000,S12,0))))</formula>
    </cfRule>
  </conditionalFormatting>
  <conditionalFormatting sqref="E12:E312">
    <cfRule type="expression" dxfId="26" priority="16">
      <formula>IF(E12&lt;2,0,0)</formula>
    </cfRule>
  </conditionalFormatting>
  <conditionalFormatting sqref="T4">
    <cfRule type="expression" dxfId="25" priority="14">
      <formula>T4&gt;4</formula>
    </cfRule>
  </conditionalFormatting>
  <conditionalFormatting sqref="R12:R312">
    <cfRule type="expression" dxfId="24" priority="9">
      <formula>IF(K12&lt;1,0,0)</formula>
    </cfRule>
    <cfRule type="expression" dxfId="23" priority="13">
      <formula>R12&gt;0</formula>
    </cfRule>
  </conditionalFormatting>
  <conditionalFormatting sqref="B12:B312">
    <cfRule type="expression" dxfId="22" priority="11">
      <formula>B12="N"</formula>
    </cfRule>
    <cfRule type="expression" dxfId="21" priority="12">
      <formula>B12="V"</formula>
    </cfRule>
  </conditionalFormatting>
  <conditionalFormatting sqref="T12:T312">
    <cfRule type="expression" dxfId="20" priority="33">
      <formula>IF(B12="V",$Y$1:$Y$2)</formula>
    </cfRule>
  </conditionalFormatting>
  <conditionalFormatting sqref="R4">
    <cfRule type="expression" dxfId="19" priority="34">
      <formula>T4&gt;1</formula>
    </cfRule>
  </conditionalFormatting>
  <conditionalFormatting sqref="F5 E3:E7">
    <cfRule type="expression" dxfId="18" priority="7" stopIfTrue="1">
      <formula>E3&gt;0.5</formula>
    </cfRule>
  </conditionalFormatting>
  <conditionalFormatting sqref="D7">
    <cfRule type="expression" dxfId="17" priority="6">
      <formula>$AM$3&gt;1</formula>
    </cfRule>
  </conditionalFormatting>
  <conditionalFormatting sqref="B7">
    <cfRule type="expression" dxfId="16" priority="8">
      <formula>#REF!&gt;0.5</formula>
    </cfRule>
  </conditionalFormatting>
  <conditionalFormatting sqref="I3:I7">
    <cfRule type="expression" dxfId="15" priority="5" stopIfTrue="1">
      <formula>I3&gt;0.5</formula>
    </cfRule>
  </conditionalFormatting>
  <conditionalFormatting sqref="C8">
    <cfRule type="expression" dxfId="14" priority="2">
      <formula>$E$8&gt;1</formula>
    </cfRule>
  </conditionalFormatting>
  <conditionalFormatting sqref="F8">
    <cfRule type="expression" dxfId="13" priority="1">
      <formula>T4&gt;1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>
    <oddHeader>&amp;RBladnr. &amp;P</oddHeader>
    <oddFooter>&amp;L&amp;"Times New Roman,Standaard"Printdatum: &amp;D&amp;R&amp;"Times New Roman,Standaard"Pagina: &amp;P van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76E3791E-1BD7-4B0E-B2D8-25B4D9FC7577}">
            <xm:f>IF(B12="N",Organisatie!$E$15,0)</xm:f>
            <x14:dxf/>
          </x14:cfRule>
          <xm:sqref>T12:T312</xm:sqref>
        </x14:conditionalFormatting>
        <x14:conditionalFormatting xmlns:xm="http://schemas.microsoft.com/office/excel/2006/main">
          <x14:cfRule type="expression" priority="3" id="{E03875EF-2256-4BE5-B930-BA2B033BA7F3}">
            <xm:f>IF(T4&gt;1,Organisatie!$E$11,0)</xm:f>
            <x14:dxf>
              <font>
                <b/>
                <i/>
                <color rgb="FFC00000"/>
              </font>
            </x14:dxf>
          </x14:cfRule>
          <x14:cfRule type="expression" priority="4" id="{16381E84-EF9D-4F62-977E-C3B7E4D6B573}">
            <xm:f>IF(T4&gt;1,Organisatie!$E$11,0)</xm:f>
            <x14:dxf>
              <font>
                <b/>
                <i/>
                <color rgb="FFC00000"/>
              </font>
            </x14:dxf>
          </x14:cfRule>
          <xm:sqref>E8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11">
    <pageSetUpPr autoPageBreaks="0"/>
  </sheetPr>
  <dimension ref="A1:R95"/>
  <sheetViews>
    <sheetView showGridLines="0" showZeros="0" topLeftCell="A7" workbookViewId="0">
      <selection activeCell="E9" sqref="E9"/>
    </sheetView>
  </sheetViews>
  <sheetFormatPr defaultColWidth="9.09765625" defaultRowHeight="15.75" customHeight="1" x14ac:dyDescent="0.2"/>
  <cols>
    <col min="1" max="1" width="13.69921875" style="105" customWidth="1"/>
    <col min="2" max="2" width="9.09765625" style="105" customWidth="1"/>
    <col min="3" max="3" width="9.09765625" style="105" hidden="1" customWidth="1"/>
    <col min="4" max="4" width="13.69921875" style="105" customWidth="1"/>
    <col min="5" max="5" width="8.296875" style="105" customWidth="1"/>
    <col min="6" max="6" width="8.296875" style="105" hidden="1" customWidth="1"/>
    <col min="7" max="7" width="3.09765625" style="105" customWidth="1"/>
    <col min="8" max="9" width="10.69921875" style="105" customWidth="1"/>
    <col min="10" max="10" width="13.296875" style="105" customWidth="1"/>
    <col min="11" max="11" width="9.69921875" style="105" customWidth="1"/>
    <col min="12" max="12" width="10.69921875" style="105" customWidth="1"/>
    <col min="13" max="13" width="8.69921875" style="105" customWidth="1"/>
    <col min="14" max="15" width="8.296875" style="105" customWidth="1"/>
    <col min="16" max="16" width="8.296875" style="106" customWidth="1"/>
    <col min="17" max="17" width="13.59765625" style="106" customWidth="1"/>
    <col min="18" max="16384" width="9.09765625" style="105"/>
  </cols>
  <sheetData>
    <row r="1" spans="1:17" ht="15.75" customHeight="1" x14ac:dyDescent="0.2">
      <c r="A1" s="299">
        <f>'School + contact adres'!C4</f>
        <v>0</v>
      </c>
      <c r="B1" s="300"/>
      <c r="C1" s="300"/>
      <c r="D1" s="300"/>
      <c r="E1" s="300"/>
      <c r="F1" s="301"/>
      <c r="G1" s="301"/>
      <c r="H1" s="301"/>
      <c r="I1" s="301"/>
      <c r="J1" s="301"/>
      <c r="K1" s="302"/>
      <c r="N1" s="106"/>
      <c r="O1" s="106"/>
      <c r="P1" s="105"/>
      <c r="Q1" s="105"/>
    </row>
    <row r="2" spans="1:17" ht="15.75" customHeight="1" x14ac:dyDescent="0.2">
      <c r="A2" s="303"/>
      <c r="B2" s="304"/>
      <c r="C2" s="304"/>
      <c r="D2" s="304"/>
      <c r="E2" s="304"/>
      <c r="F2" s="305"/>
      <c r="G2" s="305"/>
      <c r="H2" s="305"/>
      <c r="I2" s="305"/>
      <c r="J2" s="305"/>
      <c r="K2" s="306"/>
      <c r="N2" s="106"/>
      <c r="O2" s="106"/>
      <c r="P2" s="105"/>
      <c r="Q2" s="105"/>
    </row>
    <row r="3" spans="1:17" ht="15.75" customHeight="1" x14ac:dyDescent="0.2">
      <c r="A3" s="144"/>
      <c r="B3" s="145"/>
      <c r="C3" s="145"/>
      <c r="D3" s="145"/>
      <c r="E3" s="145"/>
      <c r="F3" s="139"/>
      <c r="N3" s="106"/>
      <c r="O3" s="106"/>
      <c r="P3" s="105"/>
      <c r="Q3" s="105"/>
    </row>
    <row r="4" spans="1:17" ht="15.75" customHeight="1" x14ac:dyDescent="0.2">
      <c r="A4" s="142"/>
      <c r="B4" s="143"/>
      <c r="C4" s="143"/>
      <c r="D4" s="143"/>
      <c r="E4" s="143"/>
      <c r="F4" s="139"/>
      <c r="N4" s="106"/>
      <c r="O4" s="106"/>
      <c r="P4" s="105"/>
      <c r="Q4" s="105"/>
    </row>
    <row r="5" spans="1:17" ht="15.75" customHeight="1" x14ac:dyDescent="0.2">
      <c r="A5" s="307" t="s">
        <v>82</v>
      </c>
      <c r="B5" s="308"/>
      <c r="C5" s="308"/>
      <c r="D5" s="308"/>
      <c r="E5" s="308"/>
      <c r="F5" s="309"/>
      <c r="G5" s="106"/>
      <c r="H5" s="313" t="s">
        <v>98</v>
      </c>
      <c r="I5" s="319"/>
      <c r="K5" s="296" t="s">
        <v>161</v>
      </c>
      <c r="L5" s="106"/>
      <c r="M5" s="106"/>
      <c r="N5" s="106"/>
      <c r="O5" s="106"/>
      <c r="P5" s="105"/>
      <c r="Q5" s="105"/>
    </row>
    <row r="6" spans="1:17" ht="15.75" customHeight="1" x14ac:dyDescent="0.2">
      <c r="A6" s="134" t="s">
        <v>4</v>
      </c>
      <c r="B6" s="140">
        <f>SUM('5 KM'!Z12,'10 KM'!Z12,'15 KM'!Z12)</f>
        <v>0</v>
      </c>
      <c r="C6" s="108">
        <f>IF(B6&gt;0,1,0)</f>
        <v>0</v>
      </c>
      <c r="D6" s="134" t="s">
        <v>40</v>
      </c>
      <c r="E6" s="135">
        <f>SUM('5 KM'!Z47,'10 KM'!Z47,'15 KM'!Z47)</f>
        <v>0</v>
      </c>
      <c r="F6" s="108">
        <f>IF(E6&gt;0,1,0)</f>
        <v>0</v>
      </c>
      <c r="G6" s="106"/>
      <c r="H6" s="320"/>
      <c r="I6" s="321"/>
      <c r="J6" s="106"/>
      <c r="K6" s="297"/>
      <c r="L6" s="106"/>
      <c r="M6" s="106"/>
      <c r="N6" s="106"/>
      <c r="O6" s="106"/>
      <c r="P6" s="105"/>
      <c r="Q6" s="105"/>
    </row>
    <row r="7" spans="1:17" ht="15.75" customHeight="1" x14ac:dyDescent="0.2">
      <c r="A7" s="141" t="s">
        <v>7</v>
      </c>
      <c r="B7" s="140">
        <f>SUM('5 KM'!Z13,'10 KM'!Z13,'15 KM'!Z13)</f>
        <v>0</v>
      </c>
      <c r="C7" s="108">
        <f t="shared" ref="C7:C40" si="0">IF(B7&gt;0,1,0)</f>
        <v>0</v>
      </c>
      <c r="D7" s="141" t="s">
        <v>41</v>
      </c>
      <c r="E7" s="135">
        <f>SUM('5 KM'!Z48,'10 KM'!Z48,'15 KM'!Z48)</f>
        <v>0</v>
      </c>
      <c r="F7" s="108">
        <f t="shared" ref="F7:F40" si="1">IF(E7&gt;0,1,0)</f>
        <v>0</v>
      </c>
      <c r="G7" s="106"/>
      <c r="H7" s="322"/>
      <c r="I7" s="323"/>
      <c r="J7" s="106"/>
      <c r="K7" s="297"/>
      <c r="L7" s="106"/>
      <c r="M7" s="106"/>
      <c r="N7" s="106"/>
      <c r="O7" s="106"/>
      <c r="P7" s="105"/>
      <c r="Q7" s="105"/>
    </row>
    <row r="8" spans="1:17" ht="15.75" customHeight="1" x14ac:dyDescent="0.2">
      <c r="A8" s="141" t="s">
        <v>9</v>
      </c>
      <c r="B8" s="140">
        <f>SUM('5 KM'!Z14,'10 KM'!Z14,'15 KM'!Z14)</f>
        <v>0</v>
      </c>
      <c r="C8" s="108">
        <f t="shared" si="0"/>
        <v>0</v>
      </c>
      <c r="D8" s="141" t="s">
        <v>42</v>
      </c>
      <c r="E8" s="135">
        <f>SUM('5 KM'!Z49,'10 KM'!Z49,'15 KM'!Z49)</f>
        <v>0</v>
      </c>
      <c r="F8" s="108">
        <f t="shared" si="1"/>
        <v>0</v>
      </c>
      <c r="G8" s="106"/>
      <c r="H8" s="108" t="s">
        <v>92</v>
      </c>
      <c r="I8" s="109">
        <f>'5 KM'!AM3</f>
        <v>0</v>
      </c>
      <c r="K8" s="298"/>
      <c r="L8" s="106"/>
      <c r="M8" s="106"/>
      <c r="N8" s="106"/>
      <c r="O8" s="106"/>
      <c r="P8" s="105"/>
      <c r="Q8" s="105"/>
    </row>
    <row r="9" spans="1:17" ht="15.75" customHeight="1" x14ac:dyDescent="0.2">
      <c r="A9" s="141" t="s">
        <v>11</v>
      </c>
      <c r="B9" s="140">
        <f>SUM('5 KM'!Z15,'10 KM'!Z15,'15 KM'!Z15)</f>
        <v>0</v>
      </c>
      <c r="C9" s="108">
        <f t="shared" si="0"/>
        <v>0</v>
      </c>
      <c r="D9" s="141" t="s">
        <v>43</v>
      </c>
      <c r="E9" s="135">
        <f>SUM('5 KM'!Z50,'10 KM'!Z50,'15 KM'!Z50)</f>
        <v>0</v>
      </c>
      <c r="F9" s="108">
        <f t="shared" si="1"/>
        <v>0</v>
      </c>
      <c r="G9" s="106"/>
      <c r="H9" s="108" t="s">
        <v>91</v>
      </c>
      <c r="I9" s="109">
        <f>'5 KM'!AM3</f>
        <v>0</v>
      </c>
      <c r="J9" s="106"/>
      <c r="K9" s="108">
        <f>SUM(C41,F41)</f>
        <v>0</v>
      </c>
      <c r="L9" s="106"/>
      <c r="M9" s="106"/>
      <c r="N9" s="106"/>
      <c r="O9" s="106"/>
      <c r="P9" s="105"/>
      <c r="Q9" s="105"/>
    </row>
    <row r="10" spans="1:17" ht="15.75" customHeight="1" x14ac:dyDescent="0.2">
      <c r="A10" s="141" t="s">
        <v>13</v>
      </c>
      <c r="B10" s="140">
        <f>SUM('5 KM'!Z16,'10 KM'!Z16,'15 KM'!Z16)</f>
        <v>0</v>
      </c>
      <c r="C10" s="108">
        <f t="shared" si="0"/>
        <v>0</v>
      </c>
      <c r="D10" s="141" t="s">
        <v>73</v>
      </c>
      <c r="E10" s="135">
        <f>SUM('5 KM'!Z51,'10 KM'!Z51,'15 KM'!Z51)</f>
        <v>0</v>
      </c>
      <c r="F10" s="108">
        <f t="shared" si="1"/>
        <v>0</v>
      </c>
      <c r="G10" s="106"/>
      <c r="H10" s="108" t="s">
        <v>90</v>
      </c>
      <c r="I10" s="109">
        <f>'5 KM'!AM3</f>
        <v>0</v>
      </c>
      <c r="J10" s="106"/>
      <c r="K10" s="106"/>
      <c r="L10" s="106"/>
      <c r="M10" s="106"/>
      <c r="N10" s="106"/>
      <c r="P10" s="105"/>
      <c r="Q10" s="105"/>
    </row>
    <row r="11" spans="1:17" ht="15.75" customHeight="1" x14ac:dyDescent="0.2">
      <c r="A11" s="141" t="s">
        <v>15</v>
      </c>
      <c r="B11" s="140">
        <f>SUM('5 KM'!Z17,'10 KM'!Z17,'15 KM'!Z17)</f>
        <v>0</v>
      </c>
      <c r="C11" s="108">
        <f t="shared" si="0"/>
        <v>0</v>
      </c>
      <c r="D11" s="141" t="s">
        <v>44</v>
      </c>
      <c r="E11" s="135">
        <f>SUM('5 KM'!Z52,'10 KM'!Z52,'15 KM'!Z52)</f>
        <v>0</v>
      </c>
      <c r="F11" s="108">
        <f t="shared" si="1"/>
        <v>0</v>
      </c>
      <c r="G11" s="106"/>
      <c r="H11" s="116" t="s">
        <v>72</v>
      </c>
      <c r="I11" s="109">
        <f>SUM(I8:I10)</f>
        <v>0</v>
      </c>
      <c r="J11" s="106"/>
      <c r="P11" s="105"/>
      <c r="Q11" s="105"/>
    </row>
    <row r="12" spans="1:17" ht="15.75" customHeight="1" x14ac:dyDescent="0.2">
      <c r="A12" s="141" t="s">
        <v>17</v>
      </c>
      <c r="B12" s="140">
        <f>SUM('5 KM'!Z18,'10 KM'!Z18,'15 KM'!Z18)</f>
        <v>0</v>
      </c>
      <c r="C12" s="108">
        <f t="shared" si="0"/>
        <v>0</v>
      </c>
      <c r="D12" s="141" t="s">
        <v>45</v>
      </c>
      <c r="E12" s="135">
        <f>SUM('5 KM'!Z53,'10 KM'!Z53,'15 KM'!Z53)</f>
        <v>0</v>
      </c>
      <c r="F12" s="108">
        <f t="shared" si="1"/>
        <v>0</v>
      </c>
      <c r="G12" s="106"/>
      <c r="H12" s="106"/>
      <c r="I12" s="106"/>
      <c r="J12" s="106"/>
      <c r="P12" s="105"/>
      <c r="Q12" s="105"/>
    </row>
    <row r="13" spans="1:17" ht="15.75" customHeight="1" x14ac:dyDescent="0.2">
      <c r="A13" s="141" t="s">
        <v>19</v>
      </c>
      <c r="B13" s="140">
        <f>SUM('5 KM'!Z19,'10 KM'!Z19,'15 KM'!Z19)</f>
        <v>0</v>
      </c>
      <c r="C13" s="108">
        <f t="shared" si="0"/>
        <v>0</v>
      </c>
      <c r="D13" s="141" t="s">
        <v>46</v>
      </c>
      <c r="E13" s="135">
        <f>SUM('5 KM'!Z54,'10 KM'!Z54,'15 KM'!Z54)</f>
        <v>0</v>
      </c>
      <c r="F13" s="108">
        <f t="shared" si="1"/>
        <v>0</v>
      </c>
      <c r="G13" s="106"/>
      <c r="H13" s="313" t="s">
        <v>189</v>
      </c>
      <c r="I13" s="314"/>
      <c r="J13" s="106"/>
      <c r="P13" s="105"/>
      <c r="Q13" s="105"/>
    </row>
    <row r="14" spans="1:17" ht="15.75" customHeight="1" x14ac:dyDescent="0.2">
      <c r="A14" s="141" t="s">
        <v>21</v>
      </c>
      <c r="B14" s="140">
        <f>SUM('5 KM'!Z20,'10 KM'!Z20,'15 KM'!Z20)</f>
        <v>0</v>
      </c>
      <c r="C14" s="108">
        <f t="shared" si="0"/>
        <v>0</v>
      </c>
      <c r="D14" s="141" t="s">
        <v>47</v>
      </c>
      <c r="E14" s="135">
        <f>SUM('5 KM'!Z55,'10 KM'!Z55,'15 KM'!Z55)</f>
        <v>0</v>
      </c>
      <c r="F14" s="108">
        <f t="shared" si="1"/>
        <v>0</v>
      </c>
      <c r="G14" s="106"/>
      <c r="H14" s="315"/>
      <c r="I14" s="316"/>
      <c r="J14" s="106"/>
      <c r="K14" s="106"/>
      <c r="L14" s="106"/>
      <c r="M14" s="106"/>
      <c r="P14" s="105"/>
      <c r="Q14" s="105"/>
    </row>
    <row r="15" spans="1:17" ht="15.75" customHeight="1" x14ac:dyDescent="0.2">
      <c r="A15" s="141" t="s">
        <v>23</v>
      </c>
      <c r="B15" s="140">
        <f>SUM('5 KM'!Z21,'10 KM'!Z21,'15 KM'!Z21)</f>
        <v>0</v>
      </c>
      <c r="C15" s="108">
        <f t="shared" si="0"/>
        <v>0</v>
      </c>
      <c r="D15" s="141" t="s">
        <v>48</v>
      </c>
      <c r="E15" s="135">
        <f>SUM('5 KM'!Z56,'10 KM'!Z56,'15 KM'!Z56)</f>
        <v>0</v>
      </c>
      <c r="F15" s="108">
        <f t="shared" si="1"/>
        <v>0</v>
      </c>
      <c r="G15" s="106"/>
      <c r="H15" s="317"/>
      <c r="I15" s="318"/>
      <c r="J15" s="106"/>
      <c r="K15" s="106"/>
      <c r="L15" s="106"/>
      <c r="M15" s="106"/>
      <c r="P15" s="105"/>
      <c r="Q15" s="105"/>
    </row>
    <row r="16" spans="1:17" ht="15.75" customHeight="1" x14ac:dyDescent="0.2">
      <c r="A16" s="141" t="s">
        <v>5</v>
      </c>
      <c r="B16" s="140">
        <f>SUM('5 KM'!Z22,'10 KM'!Z22,'15 KM'!Z22)</f>
        <v>0</v>
      </c>
      <c r="C16" s="108">
        <f t="shared" si="0"/>
        <v>0</v>
      </c>
      <c r="D16" s="141" t="s">
        <v>49</v>
      </c>
      <c r="E16" s="135">
        <f>SUM('5 KM'!Z57,'10 KM'!Z57,'15 KM'!Z57)</f>
        <v>0</v>
      </c>
      <c r="F16" s="108">
        <f t="shared" si="1"/>
        <v>0</v>
      </c>
      <c r="G16" s="106"/>
      <c r="H16" s="108" t="str">
        <f>H8</f>
        <v>5 Km:</v>
      </c>
      <c r="I16" s="108">
        <f>'5 KM'!J316</f>
        <v>0</v>
      </c>
      <c r="J16" s="106"/>
      <c r="K16" s="111" t="e">
        <f>SUM(I16,#REF!)</f>
        <v>#REF!</v>
      </c>
      <c r="L16" s="106"/>
      <c r="N16" s="106"/>
      <c r="P16" s="105"/>
      <c r="Q16" s="105"/>
    </row>
    <row r="17" spans="1:17" ht="15.75" customHeight="1" x14ac:dyDescent="0.2">
      <c r="A17" s="141" t="s">
        <v>8</v>
      </c>
      <c r="B17" s="140">
        <f>SUM('5 KM'!Z23,'10 KM'!Z23,'15 KM'!Z23)</f>
        <v>0</v>
      </c>
      <c r="C17" s="108">
        <f t="shared" si="0"/>
        <v>0</v>
      </c>
      <c r="D17" s="141" t="s">
        <v>50</v>
      </c>
      <c r="E17" s="135">
        <f>SUM('5 KM'!Z58,'10 KM'!Z58,'15 KM'!Z58)</f>
        <v>0</v>
      </c>
      <c r="F17" s="108">
        <f t="shared" si="1"/>
        <v>0</v>
      </c>
      <c r="G17" s="106"/>
      <c r="H17" s="108" t="str">
        <f>H9</f>
        <v>10 Km:</v>
      </c>
      <c r="I17" s="108">
        <f>'5 KM'!J316</f>
        <v>0</v>
      </c>
      <c r="K17" s="111" t="e">
        <f>SUM(I17,#REF!)</f>
        <v>#REF!</v>
      </c>
      <c r="L17" s="106"/>
      <c r="N17" s="106"/>
      <c r="P17" s="105"/>
      <c r="Q17" s="105"/>
    </row>
    <row r="18" spans="1:17" ht="15.75" customHeight="1" x14ac:dyDescent="0.2">
      <c r="A18" s="141" t="s">
        <v>10</v>
      </c>
      <c r="B18" s="140">
        <f>SUM('5 KM'!Z24,'10 KM'!Z24,'15 KM'!Z24)</f>
        <v>0</v>
      </c>
      <c r="C18" s="108">
        <f t="shared" si="0"/>
        <v>0</v>
      </c>
      <c r="D18" s="141" t="s">
        <v>51</v>
      </c>
      <c r="E18" s="135">
        <f>SUM('5 KM'!Z59,'10 KM'!Z59,'15 KM'!Z59)</f>
        <v>0</v>
      </c>
      <c r="F18" s="108">
        <f t="shared" si="1"/>
        <v>0</v>
      </c>
      <c r="G18" s="106"/>
      <c r="H18" s="108" t="str">
        <f>H10</f>
        <v>15 Km:</v>
      </c>
      <c r="I18" s="108">
        <f>'5 KM'!J316</f>
        <v>0</v>
      </c>
      <c r="K18" s="111" t="e">
        <f>SUM(I18,#REF!)</f>
        <v>#REF!</v>
      </c>
      <c r="L18" s="106"/>
      <c r="M18" s="106"/>
      <c r="N18" s="106"/>
      <c r="P18" s="105"/>
      <c r="Q18" s="105"/>
    </row>
    <row r="19" spans="1:17" ht="15.75" customHeight="1" x14ac:dyDescent="0.2">
      <c r="A19" s="141" t="s">
        <v>12</v>
      </c>
      <c r="B19" s="140">
        <f>SUM('5 KM'!Z25,'10 KM'!Z25,'15 KM'!Z25)</f>
        <v>0</v>
      </c>
      <c r="C19" s="108">
        <f t="shared" si="0"/>
        <v>0</v>
      </c>
      <c r="D19" s="141" t="s">
        <v>52</v>
      </c>
      <c r="E19" s="135">
        <f>SUM('5 KM'!Z60,'10 KM'!Z60,'15 KM'!Z60)</f>
        <v>0</v>
      </c>
      <c r="F19" s="108">
        <f t="shared" si="1"/>
        <v>0</v>
      </c>
      <c r="G19" s="106"/>
      <c r="H19" s="110" t="s">
        <v>93</v>
      </c>
      <c r="I19" s="108">
        <f>SUM(I16:I18)</f>
        <v>0</v>
      </c>
      <c r="J19" s="112" t="e">
        <f>SUM(I19,#REF!)</f>
        <v>#REF!</v>
      </c>
      <c r="K19" s="106"/>
      <c r="L19" s="106"/>
      <c r="M19" s="106"/>
      <c r="N19" s="106"/>
      <c r="P19" s="105"/>
      <c r="Q19" s="105"/>
    </row>
    <row r="20" spans="1:17" ht="15.75" customHeight="1" x14ac:dyDescent="0.2">
      <c r="A20" s="141" t="s">
        <v>14</v>
      </c>
      <c r="B20" s="140">
        <f>SUM('5 KM'!Z26,'10 KM'!Z26,'15 KM'!Z26)</f>
        <v>0</v>
      </c>
      <c r="C20" s="108">
        <f t="shared" si="0"/>
        <v>0</v>
      </c>
      <c r="D20" s="141" t="s">
        <v>53</v>
      </c>
      <c r="E20" s="135">
        <f>SUM('5 KM'!Z61,'10 KM'!Z61,'15 KM'!Z61)</f>
        <v>0</v>
      </c>
      <c r="F20" s="108">
        <f t="shared" si="1"/>
        <v>0</v>
      </c>
      <c r="G20" s="106"/>
      <c r="K20" s="106"/>
      <c r="L20" s="106"/>
      <c r="M20" s="106"/>
      <c r="N20" s="106"/>
      <c r="P20" s="105"/>
      <c r="Q20" s="105"/>
    </row>
    <row r="21" spans="1:17" ht="15.75" customHeight="1" x14ac:dyDescent="0.2">
      <c r="A21" s="141" t="s">
        <v>16</v>
      </c>
      <c r="B21" s="140">
        <f>SUM('5 KM'!Z27,'10 KM'!Z27,'15 KM'!Z27)</f>
        <v>0</v>
      </c>
      <c r="C21" s="108">
        <f t="shared" si="0"/>
        <v>0</v>
      </c>
      <c r="D21" s="141" t="s">
        <v>54</v>
      </c>
      <c r="E21" s="135">
        <f>SUM('5 KM'!Z62,'10 KM'!Z62,'15 KM'!Z62)</f>
        <v>0</v>
      </c>
      <c r="F21" s="108">
        <f t="shared" si="1"/>
        <v>0</v>
      </c>
      <c r="G21" s="106"/>
      <c r="H21" s="310" t="s">
        <v>186</v>
      </c>
      <c r="I21" s="311"/>
      <c r="J21" s="312"/>
      <c r="K21" s="108">
        <f>'School + contact adres'!C18</f>
        <v>0</v>
      </c>
      <c r="L21" s="106"/>
      <c r="M21" s="112" t="e">
        <f>SUM(I16,#REF!)</f>
        <v>#REF!</v>
      </c>
      <c r="N21" s="106"/>
      <c r="O21" s="106"/>
      <c r="Q21" s="105"/>
    </row>
    <row r="22" spans="1:17" ht="15.75" customHeight="1" x14ac:dyDescent="0.2">
      <c r="A22" s="141" t="s">
        <v>18</v>
      </c>
      <c r="B22" s="140">
        <f>SUM('5 KM'!Z28,'10 KM'!Z28,'15 KM'!Z28)</f>
        <v>0</v>
      </c>
      <c r="C22" s="108">
        <f t="shared" si="0"/>
        <v>0</v>
      </c>
      <c r="D22" s="141" t="s">
        <v>55</v>
      </c>
      <c r="E22" s="135">
        <f>SUM('5 KM'!Z63,'10 KM'!Z63,'15 KM'!Z63)</f>
        <v>0</v>
      </c>
      <c r="F22" s="108">
        <f t="shared" si="1"/>
        <v>0</v>
      </c>
      <c r="G22" s="106"/>
      <c r="H22" s="310" t="s">
        <v>185</v>
      </c>
      <c r="I22" s="311"/>
      <c r="J22" s="312"/>
      <c r="K22" s="115">
        <f>SUM('School + contact adres'!C18*Organisatie!E17)</f>
        <v>0</v>
      </c>
      <c r="L22" s="106"/>
      <c r="M22" s="106"/>
      <c r="N22" s="106"/>
      <c r="O22" s="106"/>
      <c r="Q22" s="105"/>
    </row>
    <row r="23" spans="1:17" ht="15.75" customHeight="1" x14ac:dyDescent="0.2">
      <c r="A23" s="141" t="s">
        <v>20</v>
      </c>
      <c r="B23" s="140">
        <f>SUM('5 KM'!Z29,'10 KM'!Z29,'15 KM'!Z29)</f>
        <v>0</v>
      </c>
      <c r="C23" s="108">
        <f t="shared" si="0"/>
        <v>0</v>
      </c>
      <c r="D23" s="141" t="s">
        <v>56</v>
      </c>
      <c r="E23" s="135">
        <f>SUM('5 KM'!Z64,'10 KM'!Z64,'15 KM'!Z64)</f>
        <v>0</v>
      </c>
      <c r="F23" s="108">
        <f t="shared" si="1"/>
        <v>0</v>
      </c>
      <c r="G23" s="106"/>
      <c r="L23" s="106"/>
      <c r="M23" s="112" t="e">
        <f>SUM(I18,#REF!)</f>
        <v>#REF!</v>
      </c>
      <c r="N23" s="106"/>
      <c r="O23" s="106"/>
      <c r="Q23" s="105"/>
    </row>
    <row r="24" spans="1:17" ht="15.75" customHeight="1" x14ac:dyDescent="0.2">
      <c r="A24" s="141" t="s">
        <v>22</v>
      </c>
      <c r="B24" s="140">
        <f>SUM('5 KM'!Z30,'10 KM'!Z30,'15 KM'!Z30)</f>
        <v>0</v>
      </c>
      <c r="C24" s="108">
        <f t="shared" si="0"/>
        <v>0</v>
      </c>
      <c r="D24" s="141" t="s">
        <v>57</v>
      </c>
      <c r="E24" s="135">
        <f>SUM('5 KM'!Z65,'10 KM'!Z65,'15 KM'!Z65)</f>
        <v>0</v>
      </c>
      <c r="F24" s="108">
        <f t="shared" si="1"/>
        <v>0</v>
      </c>
      <c r="G24" s="106"/>
      <c r="H24" s="293" t="s">
        <v>187</v>
      </c>
      <c r="I24" s="294"/>
      <c r="J24" s="295"/>
      <c r="K24" s="108">
        <f>SUM('5 KM'!W313,'10 KM'!W313,'15 KM'!W313)</f>
        <v>0</v>
      </c>
      <c r="L24" s="106"/>
      <c r="M24" s="106"/>
      <c r="N24" s="106"/>
      <c r="O24" s="106"/>
      <c r="Q24" s="105"/>
    </row>
    <row r="25" spans="1:17" ht="15.75" customHeight="1" x14ac:dyDescent="0.2">
      <c r="A25" s="141" t="s">
        <v>24</v>
      </c>
      <c r="B25" s="140">
        <f>SUM('5 KM'!Z31,'10 KM'!Z31,'15 KM'!Z31)</f>
        <v>0</v>
      </c>
      <c r="C25" s="108">
        <f t="shared" si="0"/>
        <v>0</v>
      </c>
      <c r="D25" s="141" t="s">
        <v>58</v>
      </c>
      <c r="E25" s="135">
        <f>SUM('5 KM'!Z66,'10 KM'!Z66,'15 KM'!Z66)</f>
        <v>0</v>
      </c>
      <c r="F25" s="108">
        <f t="shared" si="1"/>
        <v>0</v>
      </c>
      <c r="G25" s="106"/>
      <c r="H25" s="293" t="s">
        <v>188</v>
      </c>
      <c r="I25" s="294"/>
      <c r="J25" s="295"/>
      <c r="K25" s="108">
        <f>SUM('5 KM'!X313,'10 KM'!X313,'15 KM'!X313)</f>
        <v>0</v>
      </c>
      <c r="N25" s="106"/>
      <c r="O25" s="106"/>
      <c r="Q25" s="105"/>
    </row>
    <row r="26" spans="1:17" ht="15.75" customHeight="1" x14ac:dyDescent="0.2">
      <c r="A26" s="141" t="s">
        <v>25</v>
      </c>
      <c r="B26" s="140">
        <f>SUM('5 KM'!Z32,'10 KM'!Z32,'15 KM'!Z32)</f>
        <v>0</v>
      </c>
      <c r="C26" s="108">
        <f t="shared" si="0"/>
        <v>0</v>
      </c>
      <c r="D26" s="141" t="s">
        <v>59</v>
      </c>
      <c r="E26" s="135">
        <f>SUM('5 KM'!Z67,'10 KM'!Z67,'15 KM'!Z67)</f>
        <v>0</v>
      </c>
      <c r="F26" s="108">
        <f t="shared" si="1"/>
        <v>0</v>
      </c>
      <c r="G26" s="106"/>
      <c r="H26" s="106"/>
      <c r="I26" s="106"/>
      <c r="J26" s="106"/>
      <c r="K26" s="106"/>
      <c r="N26" s="106"/>
      <c r="O26" s="106"/>
      <c r="Q26" s="105"/>
    </row>
    <row r="27" spans="1:17" ht="15.75" customHeight="1" x14ac:dyDescent="0.2">
      <c r="A27" s="141" t="s">
        <v>26</v>
      </c>
      <c r="B27" s="140">
        <f>SUM('5 KM'!Z33,'10 KM'!Z33,'15 KM'!Z33)</f>
        <v>0</v>
      </c>
      <c r="C27" s="108">
        <f t="shared" si="0"/>
        <v>0</v>
      </c>
      <c r="D27" s="141" t="s">
        <v>60</v>
      </c>
      <c r="E27" s="135">
        <f>SUM('5 KM'!Z68,'10 KM'!Z68,'15 KM'!Z68)</f>
        <v>0</v>
      </c>
      <c r="F27" s="108">
        <f t="shared" si="1"/>
        <v>0</v>
      </c>
      <c r="G27" s="106"/>
      <c r="H27" s="106"/>
      <c r="I27" s="106"/>
      <c r="J27" s="106"/>
      <c r="K27" s="106"/>
      <c r="L27" s="113"/>
      <c r="M27" s="106"/>
      <c r="N27" s="106"/>
      <c r="O27" s="106"/>
      <c r="Q27" s="105"/>
    </row>
    <row r="28" spans="1:17" ht="15.75" customHeight="1" x14ac:dyDescent="0.2">
      <c r="A28" s="141" t="s">
        <v>27</v>
      </c>
      <c r="B28" s="140">
        <f>SUM('5 KM'!Z34,'10 KM'!Z34,'15 KM'!Z34)</f>
        <v>0</v>
      </c>
      <c r="C28" s="108">
        <f t="shared" si="0"/>
        <v>0</v>
      </c>
      <c r="D28" s="141" t="s">
        <v>61</v>
      </c>
      <c r="E28" s="135">
        <f>SUM('5 KM'!Z69,'10 KM'!Z69,'15 KM'!Z69)</f>
        <v>0</v>
      </c>
      <c r="F28" s="108">
        <f t="shared" si="1"/>
        <v>0</v>
      </c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7" ht="15.75" customHeight="1" x14ac:dyDescent="0.2">
      <c r="A29" s="141" t="s">
        <v>28</v>
      </c>
      <c r="B29" s="140">
        <f>SUM('5 KM'!Z35,'10 KM'!Z35,'15 KM'!Z35)</f>
        <v>0</v>
      </c>
      <c r="C29" s="108">
        <f t="shared" si="0"/>
        <v>0</v>
      </c>
      <c r="D29" s="141" t="s">
        <v>62</v>
      </c>
      <c r="E29" s="135">
        <f>SUM('5 KM'!Z70,'10 KM'!Z70,'15 KM'!Z70)</f>
        <v>0</v>
      </c>
      <c r="F29" s="108">
        <f t="shared" si="1"/>
        <v>0</v>
      </c>
      <c r="G29" s="106"/>
      <c r="H29" s="106"/>
      <c r="I29" s="106"/>
      <c r="J29" s="106"/>
      <c r="K29" s="106"/>
      <c r="L29" s="113"/>
      <c r="M29" s="106"/>
      <c r="N29" s="106"/>
      <c r="O29" s="106"/>
    </row>
    <row r="30" spans="1:17" ht="15.75" customHeight="1" x14ac:dyDescent="0.2">
      <c r="A30" s="141" t="s">
        <v>29</v>
      </c>
      <c r="B30" s="140">
        <f>SUM('5 KM'!Z36,'10 KM'!Z36,'15 KM'!Z36)</f>
        <v>0</v>
      </c>
      <c r="C30" s="108">
        <f t="shared" si="0"/>
        <v>0</v>
      </c>
      <c r="D30" s="141" t="s">
        <v>63</v>
      </c>
      <c r="E30" s="135">
        <f>SUM('5 KM'!Z71,'10 KM'!Z71,'15 KM'!Z71)</f>
        <v>0</v>
      </c>
      <c r="F30" s="108">
        <f t="shared" si="1"/>
        <v>0</v>
      </c>
      <c r="G30" s="106"/>
      <c r="H30" s="106"/>
      <c r="I30" s="106"/>
      <c r="J30" s="106"/>
      <c r="K30" s="114"/>
      <c r="L30" s="113"/>
      <c r="M30" s="106"/>
      <c r="N30" s="106"/>
      <c r="O30" s="106"/>
    </row>
    <row r="31" spans="1:17" ht="15.75" customHeight="1" x14ac:dyDescent="0.2">
      <c r="A31" s="141" t="s">
        <v>30</v>
      </c>
      <c r="B31" s="140">
        <f>SUM('5 KM'!Z37,'10 KM'!Z37,'15 KM'!Z37)</f>
        <v>0</v>
      </c>
      <c r="C31" s="108">
        <f t="shared" si="0"/>
        <v>0</v>
      </c>
      <c r="D31" s="141" t="s">
        <v>64</v>
      </c>
      <c r="E31" s="135">
        <f>SUM('5 KM'!Z72,'10 KM'!Z72,'15 KM'!Z72)</f>
        <v>0</v>
      </c>
      <c r="F31" s="108">
        <f t="shared" si="1"/>
        <v>0</v>
      </c>
      <c r="G31" s="106"/>
      <c r="H31" s="106"/>
      <c r="I31" s="106"/>
      <c r="J31" s="106"/>
      <c r="K31" s="106"/>
      <c r="L31" s="113"/>
      <c r="M31" s="106"/>
      <c r="N31" s="106"/>
      <c r="O31" s="106"/>
    </row>
    <row r="32" spans="1:17" ht="15.75" customHeight="1" x14ac:dyDescent="0.2">
      <c r="A32" s="141" t="s">
        <v>31</v>
      </c>
      <c r="B32" s="140">
        <f>SUM('5 KM'!Z38,'10 KM'!Z38,'15 KM'!Z38)</f>
        <v>0</v>
      </c>
      <c r="C32" s="108">
        <f t="shared" si="0"/>
        <v>0</v>
      </c>
      <c r="D32" s="141" t="s">
        <v>65</v>
      </c>
      <c r="E32" s="135">
        <f>SUM('5 KM'!Z73,'10 KM'!Z73,'15 KM'!Z73)</f>
        <v>0</v>
      </c>
      <c r="F32" s="108">
        <f t="shared" si="1"/>
        <v>0</v>
      </c>
      <c r="G32" s="106"/>
      <c r="H32" s="106"/>
      <c r="I32" s="106"/>
      <c r="J32" s="106"/>
      <c r="K32" s="106"/>
      <c r="L32" s="113"/>
      <c r="M32" s="106"/>
      <c r="N32" s="106"/>
      <c r="O32" s="106"/>
    </row>
    <row r="33" spans="1:15" ht="15.75" customHeight="1" x14ac:dyDescent="0.2">
      <c r="A33" s="141" t="s">
        <v>32</v>
      </c>
      <c r="B33" s="140">
        <f>SUM('5 KM'!Z39,'10 KM'!Z39,'15 KM'!Z39)</f>
        <v>0</v>
      </c>
      <c r="C33" s="108">
        <f t="shared" si="0"/>
        <v>0</v>
      </c>
      <c r="D33" s="141" t="s">
        <v>66</v>
      </c>
      <c r="E33" s="135">
        <f>SUM('5 KM'!Z74,'10 KM'!Z74,'15 KM'!Z74)</f>
        <v>0</v>
      </c>
      <c r="F33" s="108">
        <f t="shared" si="1"/>
        <v>0</v>
      </c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t="15.75" customHeight="1" x14ac:dyDescent="0.2">
      <c r="A34" s="141" t="s">
        <v>33</v>
      </c>
      <c r="B34" s="140">
        <f>SUM('5 KM'!Z40,'10 KM'!Z40,'15 KM'!Z40)</f>
        <v>0</v>
      </c>
      <c r="C34" s="108">
        <f t="shared" si="0"/>
        <v>0</v>
      </c>
      <c r="D34" s="141" t="s">
        <v>67</v>
      </c>
      <c r="E34" s="135">
        <f>SUM('5 KM'!Z75,'10 KM'!Z75,'15 KM'!Z75)</f>
        <v>0</v>
      </c>
      <c r="F34" s="108">
        <f t="shared" si="1"/>
        <v>0</v>
      </c>
      <c r="G34" s="106"/>
      <c r="H34" s="106"/>
      <c r="I34" s="106"/>
      <c r="J34" s="106"/>
      <c r="K34" s="106"/>
      <c r="L34" s="113"/>
      <c r="M34" s="106"/>
      <c r="N34" s="106"/>
      <c r="O34" s="106"/>
    </row>
    <row r="35" spans="1:15" ht="15.75" customHeight="1" x14ac:dyDescent="0.2">
      <c r="A35" s="141" t="s">
        <v>34</v>
      </c>
      <c r="B35" s="140">
        <f>SUM('5 KM'!Z41,'10 KM'!Z41,'15 KM'!Z41)</f>
        <v>0</v>
      </c>
      <c r="C35" s="108">
        <f t="shared" si="0"/>
        <v>0</v>
      </c>
      <c r="D35" s="141" t="s">
        <v>68</v>
      </c>
      <c r="E35" s="135">
        <f>SUM('5 KM'!Z76,'10 KM'!Z76,'15 KM'!Z76)</f>
        <v>0</v>
      </c>
      <c r="F35" s="108">
        <f t="shared" si="1"/>
        <v>0</v>
      </c>
      <c r="G35" s="106"/>
      <c r="H35" s="106"/>
      <c r="I35" s="106"/>
      <c r="J35" s="106"/>
      <c r="K35" s="106"/>
      <c r="L35" s="113"/>
      <c r="M35" s="106"/>
      <c r="N35" s="106"/>
      <c r="O35" s="106"/>
    </row>
    <row r="36" spans="1:15" ht="15.75" customHeight="1" x14ac:dyDescent="0.2">
      <c r="A36" s="141" t="s">
        <v>35</v>
      </c>
      <c r="B36" s="140">
        <f>SUM('5 KM'!Z42,'10 KM'!Z42,'15 KM'!Z42)</f>
        <v>0</v>
      </c>
      <c r="C36" s="108">
        <f t="shared" si="0"/>
        <v>0</v>
      </c>
      <c r="D36" s="141" t="s">
        <v>75</v>
      </c>
      <c r="E36" s="135">
        <f>SUM('5 KM'!Z77,'10 KM'!Z77,'15 KM'!Z77)</f>
        <v>0</v>
      </c>
      <c r="F36" s="108">
        <f t="shared" si="1"/>
        <v>0</v>
      </c>
      <c r="G36" s="106"/>
      <c r="H36" s="106"/>
      <c r="I36" s="106"/>
      <c r="J36" s="106"/>
      <c r="K36" s="106"/>
      <c r="L36" s="113"/>
      <c r="M36" s="106"/>
      <c r="N36" s="106"/>
      <c r="O36" s="106"/>
    </row>
    <row r="37" spans="1:15" ht="15.75" customHeight="1" x14ac:dyDescent="0.2">
      <c r="A37" s="141" t="s">
        <v>36</v>
      </c>
      <c r="B37" s="140">
        <f>SUM('5 KM'!Z43,'10 KM'!Z43,'15 KM'!Z43)</f>
        <v>0</v>
      </c>
      <c r="C37" s="108">
        <f t="shared" si="0"/>
        <v>0</v>
      </c>
      <c r="D37" s="141" t="s">
        <v>76</v>
      </c>
      <c r="E37" s="135">
        <f>SUM('5 KM'!Z78,'10 KM'!Z78,'15 KM'!Z78)</f>
        <v>0</v>
      </c>
      <c r="F37" s="108">
        <f t="shared" si="1"/>
        <v>0</v>
      </c>
      <c r="G37" s="106"/>
      <c r="H37" s="106"/>
      <c r="I37" s="106"/>
      <c r="J37" s="106"/>
      <c r="K37" s="106"/>
      <c r="L37" s="113"/>
      <c r="M37" s="106"/>
      <c r="N37" s="106"/>
      <c r="O37" s="106"/>
    </row>
    <row r="38" spans="1:15" ht="15.75" customHeight="1" x14ac:dyDescent="0.2">
      <c r="A38" s="141" t="s">
        <v>37</v>
      </c>
      <c r="B38" s="140">
        <f>SUM('5 KM'!Z44,'10 KM'!Z44,'15 KM'!Z44)</f>
        <v>0</v>
      </c>
      <c r="C38" s="108">
        <f t="shared" si="0"/>
        <v>0</v>
      </c>
      <c r="D38" s="141" t="s">
        <v>77</v>
      </c>
      <c r="E38" s="135">
        <f>SUM('5 KM'!Z79,'10 KM'!Z79,'15 KM'!Z79)</f>
        <v>0</v>
      </c>
      <c r="F38" s="108">
        <f t="shared" si="1"/>
        <v>0</v>
      </c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 ht="15.75" customHeight="1" x14ac:dyDescent="0.2">
      <c r="A39" s="141" t="s">
        <v>38</v>
      </c>
      <c r="B39" s="140">
        <f>SUM('5 KM'!Z45,'10 KM'!Z45,'15 KM'!Z45)</f>
        <v>0</v>
      </c>
      <c r="C39" s="108">
        <f t="shared" si="0"/>
        <v>0</v>
      </c>
      <c r="D39" s="141" t="s">
        <v>78</v>
      </c>
      <c r="E39" s="135">
        <f>SUM('5 KM'!Z80,'10 KM'!Z80,'15 KM'!Z80)</f>
        <v>0</v>
      </c>
      <c r="F39" s="108">
        <f t="shared" si="1"/>
        <v>0</v>
      </c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5" ht="15.75" customHeight="1" x14ac:dyDescent="0.2">
      <c r="A40" s="141" t="s">
        <v>39</v>
      </c>
      <c r="B40" s="140">
        <f>SUM('5 KM'!Z46,'10 KM'!Z46,'15 KM'!Z46)</f>
        <v>0</v>
      </c>
      <c r="C40" s="108">
        <f t="shared" si="0"/>
        <v>0</v>
      </c>
      <c r="D40" s="141" t="s">
        <v>79</v>
      </c>
      <c r="E40" s="135">
        <f>SUM('5 KM'!Z81,'10 KM'!Z81,'15 KM'!Z81)</f>
        <v>0</v>
      </c>
      <c r="F40" s="108">
        <f t="shared" si="1"/>
        <v>0</v>
      </c>
      <c r="G40" s="106"/>
      <c r="H40" s="106"/>
      <c r="I40" s="106"/>
      <c r="J40" s="106"/>
      <c r="K40" s="106"/>
      <c r="L40" s="106"/>
      <c r="O40" s="106"/>
    </row>
    <row r="41" spans="1:15" ht="15.75" customHeight="1" x14ac:dyDescent="0.2">
      <c r="C41" s="106">
        <f>SUM(C6:C40)</f>
        <v>0</v>
      </c>
      <c r="D41" s="106"/>
      <c r="E41" s="106"/>
      <c r="F41" s="106">
        <f>SUM(F6:F40)</f>
        <v>0</v>
      </c>
      <c r="G41" s="106"/>
      <c r="H41" s="106"/>
      <c r="I41" s="106"/>
      <c r="J41" s="106"/>
      <c r="K41" s="106"/>
      <c r="L41" s="106"/>
      <c r="O41" s="106"/>
    </row>
    <row r="42" spans="1:15" ht="15.75" customHeight="1" x14ac:dyDescent="0.2">
      <c r="D42" s="106"/>
      <c r="E42" s="106"/>
      <c r="F42" s="106"/>
      <c r="G42" s="106"/>
      <c r="H42" s="106"/>
      <c r="I42" s="106"/>
      <c r="J42" s="106"/>
      <c r="K42" s="106"/>
      <c r="L42" s="106"/>
      <c r="O42" s="106"/>
    </row>
    <row r="43" spans="1:15" ht="15.75" customHeight="1" x14ac:dyDescent="0.2">
      <c r="D43" s="106"/>
      <c r="E43" s="106"/>
      <c r="F43" s="106"/>
      <c r="G43" s="106"/>
      <c r="H43" s="106"/>
      <c r="I43" s="106"/>
      <c r="J43" s="106"/>
      <c r="K43" s="106"/>
      <c r="L43" s="106"/>
      <c r="O43" s="106"/>
    </row>
    <row r="44" spans="1:15" ht="15.75" customHeight="1" x14ac:dyDescent="0.2">
      <c r="D44" s="106"/>
      <c r="E44" s="106"/>
      <c r="F44" s="106"/>
      <c r="G44" s="106"/>
      <c r="H44" s="106"/>
      <c r="I44" s="106"/>
      <c r="J44" s="106"/>
      <c r="K44" s="106"/>
      <c r="L44" s="106"/>
      <c r="O44" s="106"/>
    </row>
    <row r="45" spans="1:15" ht="15.75" customHeight="1" x14ac:dyDescent="0.2">
      <c r="D45" s="106"/>
      <c r="E45" s="106"/>
      <c r="F45" s="106"/>
      <c r="G45" s="106"/>
      <c r="H45" s="106"/>
      <c r="I45" s="106"/>
      <c r="J45" s="106"/>
      <c r="K45" s="106"/>
      <c r="L45" s="106"/>
      <c r="O45" s="106"/>
    </row>
    <row r="46" spans="1:15" ht="15.75" customHeight="1" x14ac:dyDescent="0.2">
      <c r="D46" s="106"/>
      <c r="E46" s="106"/>
      <c r="F46" s="106"/>
      <c r="G46" s="106"/>
      <c r="H46" s="106"/>
      <c r="I46" s="106"/>
      <c r="J46" s="106"/>
      <c r="K46" s="106"/>
      <c r="L46" s="106"/>
      <c r="O46" s="106"/>
    </row>
    <row r="47" spans="1:15" ht="15.75" customHeight="1" x14ac:dyDescent="0.2">
      <c r="D47" s="106"/>
      <c r="E47" s="106"/>
      <c r="F47" s="106"/>
      <c r="G47" s="106"/>
      <c r="H47" s="106"/>
      <c r="I47" s="106"/>
      <c r="J47" s="106"/>
      <c r="K47" s="106"/>
      <c r="L47" s="106"/>
      <c r="O47" s="106"/>
    </row>
    <row r="48" spans="1:15" ht="15.75" customHeight="1" x14ac:dyDescent="0.2">
      <c r="D48" s="106"/>
      <c r="E48" s="106"/>
      <c r="F48" s="106"/>
      <c r="G48" s="106"/>
      <c r="H48" s="106"/>
      <c r="I48" s="106"/>
      <c r="J48" s="106"/>
      <c r="K48" s="106"/>
      <c r="L48" s="106"/>
      <c r="O48" s="106"/>
    </row>
    <row r="49" spans="4:15" ht="15.75" customHeight="1" x14ac:dyDescent="0.2">
      <c r="D49" s="106"/>
      <c r="E49" s="106"/>
      <c r="F49" s="106"/>
      <c r="G49" s="106"/>
      <c r="H49" s="106"/>
      <c r="I49" s="106"/>
      <c r="J49" s="106"/>
      <c r="K49" s="106"/>
      <c r="L49" s="106"/>
      <c r="O49" s="106"/>
    </row>
    <row r="50" spans="4:15" ht="15.75" customHeight="1" x14ac:dyDescent="0.2">
      <c r="D50" s="106"/>
      <c r="E50" s="106"/>
      <c r="F50" s="106"/>
      <c r="G50" s="106"/>
      <c r="H50" s="106"/>
      <c r="I50" s="106"/>
      <c r="J50" s="106"/>
      <c r="K50" s="106"/>
      <c r="L50" s="106"/>
      <c r="O50" s="106"/>
    </row>
    <row r="51" spans="4:15" ht="15.75" customHeight="1" x14ac:dyDescent="0.2">
      <c r="D51" s="106"/>
      <c r="E51" s="106"/>
      <c r="F51" s="106"/>
      <c r="G51" s="106"/>
      <c r="H51" s="106"/>
      <c r="I51" s="106"/>
      <c r="J51" s="106"/>
      <c r="K51" s="106"/>
      <c r="L51" s="106"/>
      <c r="O51" s="106"/>
    </row>
    <row r="52" spans="4:15" ht="15.75" customHeight="1" x14ac:dyDescent="0.2">
      <c r="D52" s="106"/>
      <c r="E52" s="106"/>
      <c r="F52" s="106"/>
      <c r="G52" s="106"/>
      <c r="H52" s="106"/>
      <c r="I52" s="106"/>
      <c r="J52" s="106"/>
      <c r="K52" s="106"/>
      <c r="L52" s="106"/>
      <c r="O52" s="106"/>
    </row>
    <row r="53" spans="4:15" ht="15.75" customHeight="1" x14ac:dyDescent="0.2">
      <c r="D53" s="106"/>
      <c r="E53" s="106"/>
      <c r="F53" s="106"/>
      <c r="G53" s="106"/>
      <c r="H53" s="106"/>
      <c r="I53" s="106"/>
      <c r="J53" s="106"/>
      <c r="K53" s="106"/>
      <c r="L53" s="106"/>
      <c r="O53" s="106"/>
    </row>
    <row r="54" spans="4:15" ht="15.75" customHeight="1" x14ac:dyDescent="0.2">
      <c r="D54" s="106"/>
      <c r="E54" s="106"/>
      <c r="F54" s="106"/>
      <c r="G54" s="106"/>
      <c r="H54" s="106"/>
      <c r="I54" s="106"/>
      <c r="J54" s="106"/>
      <c r="K54" s="106"/>
      <c r="L54" s="106"/>
      <c r="O54" s="106"/>
    </row>
    <row r="55" spans="4:15" ht="15.75" customHeight="1" x14ac:dyDescent="0.2"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4:15" ht="15.75" customHeight="1" x14ac:dyDescent="0.2"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4:15" ht="15.75" customHeight="1" x14ac:dyDescent="0.2"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4:15" ht="15.75" customHeight="1" x14ac:dyDescent="0.2"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4:15" ht="15.75" customHeight="1" x14ac:dyDescent="0.2"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4:15" ht="15.75" customHeight="1" x14ac:dyDescent="0.2"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4:15" ht="15.75" customHeight="1" x14ac:dyDescent="0.2"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4:15" ht="15.75" customHeight="1" x14ac:dyDescent="0.2"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4:15" ht="15.75" customHeight="1" x14ac:dyDescent="0.2"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4:15" ht="15.75" customHeight="1" x14ac:dyDescent="0.2">
      <c r="D64" s="106"/>
      <c r="E64" s="106"/>
      <c r="F64" s="106"/>
      <c r="G64" s="106"/>
      <c r="L64" s="106"/>
      <c r="M64" s="106"/>
      <c r="N64" s="106"/>
      <c r="O64" s="106"/>
    </row>
    <row r="65" spans="4:18" ht="15.75" customHeight="1" x14ac:dyDescent="0.2">
      <c r="D65" s="106"/>
      <c r="E65" s="106"/>
      <c r="F65" s="106"/>
      <c r="G65" s="106"/>
      <c r="L65" s="106"/>
      <c r="M65" s="106"/>
      <c r="N65" s="106"/>
      <c r="O65" s="106"/>
    </row>
    <row r="66" spans="4:18" ht="15.75" customHeight="1" x14ac:dyDescent="0.2">
      <c r="D66" s="106"/>
      <c r="E66" s="106"/>
      <c r="F66" s="106"/>
      <c r="G66" s="106"/>
      <c r="L66" s="106"/>
      <c r="M66" s="106"/>
      <c r="N66" s="106"/>
      <c r="O66" s="106"/>
      <c r="Q66" s="105"/>
    </row>
    <row r="67" spans="4:18" ht="15.75" customHeight="1" x14ac:dyDescent="0.2">
      <c r="D67" s="106"/>
      <c r="E67" s="106"/>
      <c r="F67" s="106"/>
      <c r="G67" s="106"/>
      <c r="L67" s="106"/>
      <c r="M67" s="106"/>
      <c r="N67" s="106"/>
      <c r="O67" s="106"/>
      <c r="Q67" s="105"/>
    </row>
    <row r="68" spans="4:18" ht="15.75" customHeight="1" x14ac:dyDescent="0.2">
      <c r="D68" s="106"/>
      <c r="E68" s="106"/>
      <c r="F68" s="106"/>
      <c r="G68" s="106"/>
      <c r="L68" s="106"/>
      <c r="M68" s="106"/>
      <c r="N68" s="106"/>
      <c r="O68" s="106"/>
      <c r="Q68" s="105"/>
    </row>
    <row r="69" spans="4:18" ht="15.75" customHeight="1" x14ac:dyDescent="0.2">
      <c r="D69" s="106"/>
      <c r="E69" s="106"/>
      <c r="F69" s="106"/>
      <c r="G69" s="106"/>
      <c r="L69" s="106"/>
      <c r="M69" s="106"/>
      <c r="N69" s="106"/>
      <c r="O69" s="106"/>
      <c r="Q69" s="105"/>
    </row>
    <row r="70" spans="4:18" ht="15.75" customHeight="1" x14ac:dyDescent="0.2">
      <c r="D70" s="106"/>
      <c r="E70" s="106"/>
      <c r="F70" s="106"/>
      <c r="G70" s="106"/>
      <c r="L70" s="106"/>
      <c r="M70" s="106"/>
      <c r="N70" s="106"/>
      <c r="O70" s="106"/>
      <c r="Q70" s="105"/>
    </row>
    <row r="71" spans="4:18" ht="15.75" customHeight="1" x14ac:dyDescent="0.2">
      <c r="D71" s="106"/>
      <c r="E71" s="106"/>
      <c r="F71" s="106"/>
      <c r="G71" s="106"/>
      <c r="M71" s="106"/>
      <c r="N71" s="106"/>
      <c r="O71" s="106"/>
      <c r="Q71" s="105"/>
    </row>
    <row r="72" spans="4:18" ht="15.75" customHeight="1" x14ac:dyDescent="0.2">
      <c r="D72" s="106"/>
      <c r="E72" s="106"/>
      <c r="F72" s="106"/>
      <c r="G72" s="106"/>
      <c r="M72" s="106"/>
      <c r="N72" s="106"/>
      <c r="O72" s="106"/>
      <c r="Q72" s="105"/>
    </row>
    <row r="73" spans="4:18" ht="15.75" customHeight="1" x14ac:dyDescent="0.2">
      <c r="D73" s="106"/>
      <c r="E73" s="106"/>
      <c r="F73" s="106"/>
      <c r="G73" s="106"/>
      <c r="M73" s="106"/>
      <c r="N73" s="106"/>
      <c r="O73" s="106"/>
    </row>
    <row r="74" spans="4:18" ht="15.75" customHeight="1" x14ac:dyDescent="0.2">
      <c r="M74" s="106"/>
      <c r="N74" s="106"/>
      <c r="O74" s="106"/>
    </row>
    <row r="75" spans="4:18" ht="15.75" customHeight="1" x14ac:dyDescent="0.2">
      <c r="M75" s="106"/>
      <c r="N75" s="106"/>
      <c r="O75" s="106"/>
    </row>
    <row r="76" spans="4:18" ht="15.75" customHeight="1" x14ac:dyDescent="0.2">
      <c r="M76" s="106"/>
      <c r="N76" s="106"/>
      <c r="O76" s="106"/>
    </row>
    <row r="77" spans="4:18" ht="15.75" customHeight="1" x14ac:dyDescent="0.2">
      <c r="M77" s="106"/>
      <c r="N77" s="106"/>
      <c r="O77" s="106"/>
    </row>
    <row r="78" spans="4:18" ht="15.75" customHeight="1" x14ac:dyDescent="0.2">
      <c r="R78" s="106"/>
    </row>
    <row r="79" spans="4:18" ht="15.75" customHeight="1" x14ac:dyDescent="0.2">
      <c r="R79" s="106"/>
    </row>
    <row r="80" spans="4:18" ht="15.75" customHeight="1" x14ac:dyDescent="0.2">
      <c r="R80" s="107"/>
    </row>
    <row r="81" spans="16:18" ht="15.75" customHeight="1" x14ac:dyDescent="0.2">
      <c r="R81" s="107"/>
    </row>
    <row r="82" spans="16:18" ht="15.75" customHeight="1" x14ac:dyDescent="0.2">
      <c r="R82" s="107"/>
    </row>
    <row r="83" spans="16:18" ht="15.75" customHeight="1" x14ac:dyDescent="0.2">
      <c r="P83" s="105"/>
    </row>
    <row r="84" spans="16:18" ht="15.75" customHeight="1" x14ac:dyDescent="0.2">
      <c r="P84" s="105"/>
    </row>
    <row r="85" spans="16:18" ht="15.75" customHeight="1" x14ac:dyDescent="0.2">
      <c r="P85" s="105"/>
    </row>
    <row r="86" spans="16:18" ht="15.75" customHeight="1" x14ac:dyDescent="0.2">
      <c r="P86" s="105"/>
    </row>
    <row r="87" spans="16:18" ht="15.75" customHeight="1" x14ac:dyDescent="0.2">
      <c r="P87" s="105"/>
    </row>
    <row r="88" spans="16:18" ht="15.75" customHeight="1" x14ac:dyDescent="0.2">
      <c r="P88" s="105"/>
    </row>
    <row r="89" spans="16:18" ht="15.75" customHeight="1" x14ac:dyDescent="0.2">
      <c r="P89" s="105"/>
    </row>
    <row r="90" spans="16:18" ht="15.75" customHeight="1" x14ac:dyDescent="0.2">
      <c r="P90" s="105"/>
    </row>
    <row r="91" spans="16:18" ht="15.75" customHeight="1" x14ac:dyDescent="0.2">
      <c r="P91" s="105"/>
    </row>
    <row r="92" spans="16:18" ht="15.75" customHeight="1" x14ac:dyDescent="0.2">
      <c r="P92" s="105"/>
    </row>
    <row r="93" spans="16:18" ht="15.75" customHeight="1" x14ac:dyDescent="0.2">
      <c r="P93" s="105"/>
    </row>
    <row r="94" spans="16:18" ht="15.75" customHeight="1" x14ac:dyDescent="0.2">
      <c r="P94" s="105"/>
    </row>
    <row r="95" spans="16:18" ht="15.75" customHeight="1" x14ac:dyDescent="0.2">
      <c r="P95" s="105"/>
    </row>
  </sheetData>
  <sheetProtection algorithmName="SHA-512" hashValue="7DV6pJcV9cvgO0MrGTz5CoR3wi+Q6HbUJXT5aqmQbowRp0Kr+KEKg37lHfx/ll1up8SwQ/6BQtt81V1W9Dad7Q==" saltValue="vu/D85gthr7MTlZw2uengA==" spinCount="100000" sheet="1" objects="1" scenarios="1"/>
  <mergeCells count="9">
    <mergeCell ref="H24:J24"/>
    <mergeCell ref="H25:J25"/>
    <mergeCell ref="K5:K8"/>
    <mergeCell ref="A1:K2"/>
    <mergeCell ref="A5:F5"/>
    <mergeCell ref="H22:J22"/>
    <mergeCell ref="H21:J21"/>
    <mergeCell ref="H13:I15"/>
    <mergeCell ref="H5:I7"/>
  </mergeCells>
  <phoneticPr fontId="0" type="noConversion"/>
  <conditionalFormatting sqref="H11">
    <cfRule type="expression" dxfId="10" priority="20">
      <formula>$I$11&gt;0</formula>
    </cfRule>
  </conditionalFormatting>
  <conditionalFormatting sqref="I11">
    <cfRule type="expression" dxfId="9" priority="19">
      <formula>$I$11&gt;0</formula>
    </cfRule>
  </conditionalFormatting>
  <conditionalFormatting sqref="H19">
    <cfRule type="expression" dxfId="8" priority="15">
      <formula>I19&gt;0</formula>
    </cfRule>
  </conditionalFormatting>
  <conditionalFormatting sqref="I19">
    <cfRule type="expression" dxfId="7" priority="14">
      <formula>I19&gt;0</formula>
    </cfRule>
  </conditionalFormatting>
  <conditionalFormatting sqref="K21">
    <cfRule type="expression" dxfId="6" priority="8">
      <formula>K21&gt;0</formula>
    </cfRule>
  </conditionalFormatting>
  <conditionalFormatting sqref="K22">
    <cfRule type="expression" dxfId="5" priority="6">
      <formula>K22&gt;0</formula>
    </cfRule>
  </conditionalFormatting>
  <conditionalFormatting sqref="A1">
    <cfRule type="expression" dxfId="4" priority="5">
      <formula>A1&gt;0</formula>
    </cfRule>
  </conditionalFormatting>
  <conditionalFormatting sqref="H21:H22">
    <cfRule type="expression" dxfId="3" priority="113">
      <formula>K21&gt;0</formula>
    </cfRule>
  </conditionalFormatting>
  <conditionalFormatting sqref="B6:C40">
    <cfRule type="expression" priority="4">
      <formula>IF(B6&gt;0,"",0)</formula>
    </cfRule>
  </conditionalFormatting>
  <conditionalFormatting sqref="F6:F40">
    <cfRule type="expression" priority="3">
      <formula>IF(F6&gt;0,"",0)</formula>
    </cfRule>
  </conditionalFormatting>
  <conditionalFormatting sqref="K24:K25">
    <cfRule type="expression" dxfId="2" priority="1">
      <formula>K24&gt;0</formula>
    </cfRule>
  </conditionalFormatting>
  <conditionalFormatting sqref="H24:H25">
    <cfRule type="expression" dxfId="1" priority="2">
      <formula>K24&gt;0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2">
    <pageSetUpPr autoPageBreaks="0"/>
  </sheetPr>
  <dimension ref="D2:N45"/>
  <sheetViews>
    <sheetView showGridLines="0" showZeros="0" tabSelected="1" workbookViewId="0">
      <selection activeCell="F30" sqref="F30"/>
    </sheetView>
  </sheetViews>
  <sheetFormatPr defaultColWidth="9.09765625" defaultRowHeight="12" x14ac:dyDescent="0.2"/>
  <cols>
    <col min="1" max="2" width="9.09765625" style="22"/>
    <col min="3" max="3" width="20.8984375" style="22" customWidth="1"/>
    <col min="4" max="4" width="29.8984375" style="22" bestFit="1" customWidth="1"/>
    <col min="5" max="5" width="11" style="22" customWidth="1"/>
    <col min="6" max="6" width="10.296875" style="22" customWidth="1"/>
    <col min="7" max="7" width="5" style="22" customWidth="1"/>
    <col min="8" max="10" width="9.09765625" style="22" customWidth="1"/>
    <col min="11" max="11" width="5" style="22" customWidth="1"/>
    <col min="12" max="12" width="8.69921875" style="22" bestFit="1" customWidth="1"/>
    <col min="13" max="22" width="5" style="22" customWidth="1"/>
    <col min="23" max="23" width="4.69921875" style="22" customWidth="1"/>
    <col min="24" max="28" width="9.09765625" style="22"/>
    <col min="29" max="29" width="10.296875" style="22" customWidth="1"/>
    <col min="30" max="16384" width="9.09765625" style="22"/>
  </cols>
  <sheetData>
    <row r="2" spans="4:5" x14ac:dyDescent="0.2">
      <c r="D2" s="169" t="s">
        <v>156</v>
      </c>
      <c r="E2" s="170" t="s">
        <v>6</v>
      </c>
    </row>
    <row r="4" spans="4:5" x14ac:dyDescent="0.2">
      <c r="D4" s="171" t="s">
        <v>163</v>
      </c>
      <c r="E4" s="172" t="s">
        <v>131</v>
      </c>
    </row>
    <row r="5" spans="4:5" ht="13.5" customHeight="1" x14ac:dyDescent="0.2">
      <c r="D5" s="173" t="s">
        <v>162</v>
      </c>
      <c r="E5" s="174" t="s">
        <v>146</v>
      </c>
    </row>
    <row r="6" spans="4:5" ht="13.5" customHeight="1" x14ac:dyDescent="0.2">
      <c r="D6" s="21"/>
      <c r="E6" s="37"/>
    </row>
    <row r="7" spans="4:5" ht="13.5" customHeight="1" x14ac:dyDescent="0.2">
      <c r="D7" s="175" t="s">
        <v>157</v>
      </c>
      <c r="E7" s="176">
        <v>45089</v>
      </c>
    </row>
    <row r="8" spans="4:5" ht="13.5" customHeight="1" x14ac:dyDescent="0.2">
      <c r="D8" s="175" t="s">
        <v>191</v>
      </c>
      <c r="E8" s="177">
        <v>21</v>
      </c>
    </row>
    <row r="9" spans="4:5" ht="13.5" customHeight="1" x14ac:dyDescent="0.2">
      <c r="D9" s="175" t="s">
        <v>190</v>
      </c>
      <c r="E9" s="176">
        <f>SUM(E7-E8)</f>
        <v>45068</v>
      </c>
    </row>
    <row r="10" spans="4:5" ht="13.5" customHeight="1" x14ac:dyDescent="0.2">
      <c r="D10" s="21"/>
      <c r="E10" s="37"/>
    </row>
    <row r="11" spans="4:5" ht="13.5" customHeight="1" x14ac:dyDescent="0.2">
      <c r="D11" s="178" t="s">
        <v>158</v>
      </c>
      <c r="E11" s="179"/>
    </row>
    <row r="12" spans="4:5" ht="13.5" customHeight="1" x14ac:dyDescent="0.2">
      <c r="D12" s="21"/>
      <c r="E12" s="37"/>
    </row>
    <row r="13" spans="4:5" ht="13.5" customHeight="1" x14ac:dyDescent="0.2">
      <c r="D13" s="180" t="s">
        <v>159</v>
      </c>
      <c r="E13" s="181">
        <f ca="1">TODAY()</f>
        <v>44981</v>
      </c>
    </row>
    <row r="14" spans="4:5" ht="13.5" customHeight="1" x14ac:dyDescent="0.2">
      <c r="D14" s="182" t="s">
        <v>196</v>
      </c>
      <c r="E14" s="183">
        <v>7</v>
      </c>
    </row>
    <row r="15" spans="4:5" ht="13.5" customHeight="1" x14ac:dyDescent="0.2">
      <c r="D15" s="182" t="s">
        <v>197</v>
      </c>
      <c r="E15" s="183">
        <v>8</v>
      </c>
    </row>
    <row r="16" spans="4:5" ht="13.5" customHeight="1" x14ac:dyDescent="0.2">
      <c r="D16" s="182" t="s">
        <v>198</v>
      </c>
      <c r="E16" s="183">
        <v>1</v>
      </c>
    </row>
    <row r="17" spans="4:14" ht="13.5" customHeight="1" x14ac:dyDescent="0.2">
      <c r="D17" s="184" t="s">
        <v>160</v>
      </c>
      <c r="E17" s="185">
        <v>2</v>
      </c>
    </row>
    <row r="18" spans="4:14" ht="13.5" customHeight="1" x14ac:dyDescent="0.2"/>
    <row r="19" spans="4:14" ht="13.5" customHeight="1" x14ac:dyDescent="0.2">
      <c r="D19" s="326" t="s">
        <v>168</v>
      </c>
      <c r="E19" s="327"/>
    </row>
    <row r="20" spans="4:14" ht="13.5" customHeight="1" x14ac:dyDescent="0.2">
      <c r="D20" s="186" t="s">
        <v>183</v>
      </c>
      <c r="E20" s="187">
        <v>1</v>
      </c>
    </row>
    <row r="21" spans="4:14" ht="13.5" customHeight="1" x14ac:dyDescent="0.2">
      <c r="D21" s="186" t="s">
        <v>184</v>
      </c>
      <c r="E21" s="187">
        <v>1</v>
      </c>
    </row>
    <row r="22" spans="4:14" ht="13.5" customHeight="1" x14ac:dyDescent="0.2">
      <c r="D22" s="186" t="s">
        <v>192</v>
      </c>
      <c r="E22" s="187">
        <v>1</v>
      </c>
    </row>
    <row r="23" spans="4:14" ht="13.5" customHeight="1" x14ac:dyDescent="0.2">
      <c r="D23" s="186" t="s">
        <v>199</v>
      </c>
      <c r="E23" s="187">
        <v>1</v>
      </c>
    </row>
    <row r="25" spans="4:14" ht="13.5" customHeight="1" x14ac:dyDescent="0.2">
      <c r="D25" s="324" t="s">
        <v>133</v>
      </c>
      <c r="E25" s="325"/>
    </row>
    <row r="26" spans="4:14" ht="13.5" customHeight="1" x14ac:dyDescent="0.2">
      <c r="D26" s="324" t="s">
        <v>205</v>
      </c>
      <c r="E26" s="325"/>
    </row>
    <row r="27" spans="4:14" ht="13.5" customHeight="1" x14ac:dyDescent="0.2">
      <c r="D27" s="188" t="s">
        <v>155</v>
      </c>
      <c r="E27" s="189" t="s">
        <v>204</v>
      </c>
      <c r="G27" s="30"/>
      <c r="N27" s="44" t="s">
        <v>112</v>
      </c>
    </row>
    <row r="28" spans="4:14" ht="13.5" customHeight="1" x14ac:dyDescent="0.2">
      <c r="G28" s="30"/>
      <c r="K28" s="190"/>
      <c r="M28" s="190"/>
      <c r="N28" s="190"/>
    </row>
    <row r="29" spans="4:14" ht="13.5" customHeight="1" x14ac:dyDescent="0.2">
      <c r="D29" s="191"/>
      <c r="E29" s="192"/>
      <c r="G29" s="30"/>
      <c r="K29" s="190"/>
      <c r="M29" s="190"/>
      <c r="N29" s="190"/>
    </row>
    <row r="30" spans="4:14" x14ac:dyDescent="0.2">
      <c r="D30" s="191"/>
      <c r="E30" s="193"/>
      <c r="F30" s="190"/>
      <c r="G30" s="190"/>
      <c r="H30" s="190"/>
      <c r="K30" s="190"/>
      <c r="M30" s="190"/>
      <c r="N30" s="190"/>
    </row>
    <row r="31" spans="4:14" x14ac:dyDescent="0.2">
      <c r="D31" s="194"/>
      <c r="E31" s="195"/>
      <c r="F31" s="190"/>
      <c r="G31" s="190"/>
      <c r="H31" s="190"/>
      <c r="K31" s="190"/>
      <c r="L31" s="190"/>
      <c r="M31" s="190"/>
      <c r="N31" s="190"/>
    </row>
    <row r="32" spans="4:14" s="190" customFormat="1" x14ac:dyDescent="0.2">
      <c r="E32" s="194"/>
      <c r="F32" s="196"/>
    </row>
    <row r="33" spans="4:14" s="190" customFormat="1" x14ac:dyDescent="0.2">
      <c r="E33" s="194"/>
    </row>
    <row r="34" spans="4:14" s="190" customFormat="1" x14ac:dyDescent="0.2">
      <c r="D34" s="191"/>
    </row>
    <row r="35" spans="4:14" s="190" customFormat="1" x14ac:dyDescent="0.2"/>
    <row r="36" spans="4:14" s="190" customFormat="1" x14ac:dyDescent="0.2"/>
    <row r="37" spans="4:14" s="190" customFormat="1" x14ac:dyDescent="0.2"/>
    <row r="38" spans="4:14" s="190" customFormat="1" x14ac:dyDescent="0.2"/>
    <row r="39" spans="4:14" s="190" customFormat="1" x14ac:dyDescent="0.2">
      <c r="D39" s="22"/>
    </row>
    <row r="40" spans="4:14" s="190" customFormat="1" x14ac:dyDescent="0.2">
      <c r="D40" s="22"/>
    </row>
    <row r="41" spans="4:14" s="190" customFormat="1" x14ac:dyDescent="0.2">
      <c r="D41" s="22"/>
      <c r="E41" s="22"/>
    </row>
    <row r="42" spans="4:14" s="190" customFormat="1" x14ac:dyDescent="0.2">
      <c r="D42" s="22"/>
      <c r="E42" s="22"/>
    </row>
    <row r="43" spans="4:14" x14ac:dyDescent="0.2">
      <c r="F43" s="190"/>
      <c r="G43" s="190"/>
      <c r="H43" s="190"/>
      <c r="I43" s="190"/>
      <c r="J43" s="190"/>
      <c r="K43" s="190"/>
      <c r="L43" s="190"/>
      <c r="M43" s="190"/>
      <c r="N43" s="190"/>
    </row>
    <row r="44" spans="4:14" x14ac:dyDescent="0.2">
      <c r="F44" s="190"/>
      <c r="G44" s="190"/>
      <c r="H44" s="190"/>
      <c r="I44" s="190"/>
      <c r="J44" s="190"/>
      <c r="K44" s="190"/>
      <c r="L44" s="190"/>
      <c r="M44" s="190"/>
      <c r="N44" s="190"/>
    </row>
    <row r="45" spans="4:14" x14ac:dyDescent="0.2">
      <c r="J45" s="190"/>
      <c r="K45" s="190"/>
      <c r="L45" s="190"/>
      <c r="M45" s="190"/>
      <c r="N45" s="190"/>
    </row>
  </sheetData>
  <mergeCells count="3">
    <mergeCell ref="D25:E25"/>
    <mergeCell ref="D19:E19"/>
    <mergeCell ref="D26:E26"/>
  </mergeCells>
  <phoneticPr fontId="0" type="noConversion"/>
  <conditionalFormatting sqref="E29:E30">
    <cfRule type="expression" dxfId="0" priority="146">
      <formula>$E$22&gt;0.5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School + contact adres</vt:lpstr>
      <vt:lpstr>5 KM</vt:lpstr>
      <vt:lpstr>10 KM</vt:lpstr>
      <vt:lpstr>15 KM</vt:lpstr>
      <vt:lpstr>Afsluiting</vt:lpstr>
      <vt:lpstr>Organisatie</vt:lpstr>
      <vt:lpstr>'5 KM'!Afdrukbereik</vt:lpstr>
      <vt:lpstr>Afsluiting!Afdrukbereik</vt:lpstr>
      <vt:lpstr>'5 KM'!Afdruktitels</vt:lpstr>
      <vt:lpstr>Afsluiting!Afdruktitels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Avond Vierdaagse</dc:title>
  <dc:subject>Inschrijformulier</dc:subject>
  <dc:creator>J.J. van Aartsen</dc:creator>
  <cp:keywords>Scholen en/of Groepen</cp:keywords>
  <cp:lastModifiedBy>user</cp:lastModifiedBy>
  <cp:lastPrinted>2023-02-13T16:57:14Z</cp:lastPrinted>
  <dcterms:created xsi:type="dcterms:W3CDTF">2006-03-13T12:13:54Z</dcterms:created>
  <dcterms:modified xsi:type="dcterms:W3CDTF">2023-02-24T11:04:03Z</dcterms:modified>
  <cp:category>Wandelen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filetime>2011-01-31T22:00:00Z</vt:filetime>
  </property>
  <property fmtid="{D5CDD505-2E9C-101B-9397-08002B2CF9AE}" pid="3" name="Uitgever">
    <vt:lpwstr>J.J. van Aartsen</vt:lpwstr>
  </property>
  <property fmtid="{D5CDD505-2E9C-101B-9397-08002B2CF9AE}" pid="4" name="Documentnummer">
    <vt:lpwstr>Versie 2011.6</vt:lpwstr>
  </property>
  <property fmtid="{D5CDD505-2E9C-101B-9397-08002B2CF9AE}" pid="5" name="Voltooid op">
    <vt:filetime>2011-03-31T22:00:00Z</vt:filetime>
  </property>
  <property fmtid="{D5CDD505-2E9C-101B-9397-08002B2CF9AE}" pid="6" name="Eigenaar">
    <vt:lpwstr>Wsv. U.D.I.-S.O.S.</vt:lpwstr>
  </property>
</Properties>
</file>